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410" windowHeight="1101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I54" i="1"/>
  <c r="J54"/>
  <c r="K54"/>
  <c r="L54" s="1"/>
  <c r="L5"/>
  <c r="N5"/>
  <c r="L6"/>
  <c r="N6"/>
  <c r="L7"/>
  <c r="N7"/>
  <c r="L8"/>
  <c r="N8"/>
  <c r="L9"/>
  <c r="N9"/>
  <c r="L10"/>
  <c r="N10"/>
  <c r="L11"/>
  <c r="N11"/>
  <c r="L12"/>
  <c r="N12"/>
  <c r="L13"/>
  <c r="N13"/>
  <c r="L14"/>
  <c r="N14"/>
  <c r="L15"/>
  <c r="N15"/>
  <c r="L16"/>
  <c r="N16"/>
  <c r="L17"/>
  <c r="N17"/>
  <c r="L18"/>
  <c r="N18"/>
  <c r="L19"/>
  <c r="N19"/>
  <c r="L20"/>
  <c r="N20"/>
  <c r="L21"/>
  <c r="N21"/>
  <c r="L22"/>
  <c r="N22"/>
  <c r="L23"/>
  <c r="N23"/>
  <c r="L24"/>
  <c r="N24"/>
  <c r="L25"/>
  <c r="N25"/>
  <c r="L26"/>
  <c r="N26"/>
  <c r="L27"/>
  <c r="N27"/>
  <c r="L28"/>
  <c r="N28"/>
  <c r="L29"/>
  <c r="N29"/>
  <c r="L30"/>
  <c r="N30"/>
  <c r="L31"/>
  <c r="N31"/>
  <c r="L32"/>
  <c r="N32"/>
  <c r="L33"/>
  <c r="N33"/>
  <c r="L34"/>
  <c r="N34"/>
  <c r="L35"/>
  <c r="N35"/>
  <c r="L36"/>
  <c r="N36"/>
  <c r="L37"/>
  <c r="N37"/>
  <c r="L38"/>
  <c r="N38"/>
  <c r="L39"/>
  <c r="N39"/>
  <c r="L40"/>
  <c r="N40"/>
  <c r="L41"/>
  <c r="N41"/>
  <c r="L42"/>
  <c r="N42"/>
  <c r="L43"/>
  <c r="N43"/>
  <c r="L44"/>
  <c r="N44"/>
  <c r="L45"/>
  <c r="N45"/>
  <c r="L46"/>
  <c r="N46"/>
  <c r="L47"/>
  <c r="N47"/>
  <c r="L48"/>
  <c r="N48"/>
  <c r="L49"/>
  <c r="N49"/>
  <c r="L50"/>
  <c r="N50"/>
  <c r="L51"/>
  <c r="N51"/>
  <c r="L52"/>
  <c r="N52"/>
  <c r="L53"/>
  <c r="N53"/>
  <c r="O5" l="1"/>
  <c r="Q5" s="1"/>
  <c r="N54"/>
  <c r="O54" s="1"/>
  <c r="O53"/>
  <c r="Q53" s="1"/>
  <c r="O51"/>
  <c r="Q51" s="1"/>
  <c r="O49"/>
  <c r="Q49" s="1"/>
  <c r="O47"/>
  <c r="Q47" s="1"/>
  <c r="O45"/>
  <c r="Q45" s="1"/>
  <c r="O43"/>
  <c r="Q43" s="1"/>
  <c r="O22"/>
  <c r="Q22" s="1"/>
  <c r="O20"/>
  <c r="Q20" s="1"/>
  <c r="O18"/>
  <c r="Q18" s="1"/>
  <c r="O16"/>
  <c r="Q16" s="1"/>
  <c r="O10"/>
  <c r="Q10" s="1"/>
  <c r="O6"/>
  <c r="Q6" s="1"/>
  <c r="O50"/>
  <c r="Q50" s="1"/>
  <c r="O42"/>
  <c r="Q42" s="1"/>
  <c r="O38"/>
  <c r="Q38" s="1"/>
  <c r="O34"/>
  <c r="Q34" s="1"/>
  <c r="O27"/>
  <c r="Q27" s="1"/>
  <c r="O23"/>
  <c r="Q23" s="1"/>
  <c r="O37"/>
  <c r="Q37" s="1"/>
  <c r="O26"/>
  <c r="Q26" s="1"/>
  <c r="O19"/>
  <c r="Q19" s="1"/>
  <c r="O11"/>
  <c r="Q11" s="1"/>
  <c r="O41"/>
  <c r="Q41" s="1"/>
  <c r="O17"/>
  <c r="Q17" s="1"/>
  <c r="O48"/>
  <c r="Q48" s="1"/>
  <c r="O35"/>
  <c r="Q35" s="1"/>
  <c r="O33"/>
  <c r="Q33" s="1"/>
  <c r="O32"/>
  <c r="Q32" s="1"/>
  <c r="O30"/>
  <c r="Q30" s="1"/>
  <c r="O28"/>
  <c r="Q28" s="1"/>
  <c r="O14"/>
  <c r="Q14" s="1"/>
  <c r="O7"/>
  <c r="Q7" s="1"/>
  <c r="O12"/>
  <c r="Q12" s="1"/>
  <c r="O52"/>
  <c r="Q52" s="1"/>
  <c r="O36"/>
  <c r="Q36" s="1"/>
  <c r="O21"/>
  <c r="Q21" s="1"/>
  <c r="O40"/>
  <c r="Q40" s="1"/>
  <c r="O25"/>
  <c r="Q25" s="1"/>
  <c r="O9"/>
  <c r="Q9" s="1"/>
  <c r="O46"/>
  <c r="Q46" s="1"/>
  <c r="O44"/>
  <c r="Q44" s="1"/>
  <c r="O39"/>
  <c r="Q39" s="1"/>
  <c r="O31"/>
  <c r="Q31" s="1"/>
  <c r="O29"/>
  <c r="Q29" s="1"/>
  <c r="O24"/>
  <c r="Q24" s="1"/>
  <c r="O15"/>
  <c r="Q15" s="1"/>
  <c r="O13"/>
  <c r="Q13" s="1"/>
  <c r="O8"/>
  <c r="Q8" s="1"/>
  <c r="N4"/>
  <c r="N3"/>
  <c r="L4" l="1"/>
  <c r="O4" s="1"/>
  <c r="Q4" s="1"/>
  <c r="L3"/>
  <c r="O3" s="1"/>
  <c r="Q3" s="1"/>
  <c r="Q54" s="1"/>
</calcChain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<sst xmlns="http://schemas.openxmlformats.org/spreadsheetml/2006/main" count="325" uniqueCount="124">
  <si>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</si>
  <si>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</si>
  <si>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</si>
  <si>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</si>
  <si>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</si>
  <si>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</si>
  <si>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</si>
  <si>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</si>
  <si>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</si>
  <si>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</si>
  <si>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</si>
  <si>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</si>
  <si>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</si>
  <si>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</si>
  <si>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</si>
  <si>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影院名称</t>
    <phoneticPr fontId="1" type="noConversion"/>
  </si>
  <si>
    <t>影院编码</t>
    <phoneticPr fontId="1" type="noConversion"/>
  </si>
  <si>
    <t>重庆UME影城（江北区）</t>
  </si>
  <si>
    <t>中影设备</t>
  </si>
  <si>
    <r>
      <rPr>
        <sz val="10"/>
        <color theme="1"/>
        <rFont val="宋体"/>
        <family val="3"/>
        <charset val="134"/>
      </rPr>
      <t>重庆</t>
    </r>
    <r>
      <rPr>
        <sz val="10"/>
        <color theme="1"/>
        <rFont val="Arial"/>
        <family val="2"/>
      </rPr>
      <t>UME</t>
    </r>
    <r>
      <rPr>
        <sz val="10"/>
        <color theme="1"/>
        <rFont val="宋体"/>
        <family val="3"/>
        <charset val="134"/>
      </rPr>
      <t>影城（江北区）</t>
    </r>
    <phoneticPr fontId="1" type="noConversion"/>
  </si>
  <si>
    <t>2018年7月结算报表</t>
    <phoneticPr fontId="1" type="noConversion"/>
  </si>
  <si>
    <t>超时空同居</t>
  </si>
  <si>
    <t>我不是药神</t>
  </si>
  <si>
    <t>猛虫过江</t>
  </si>
  <si>
    <t>您一定不要错过 内蒙古民族电影70年</t>
  </si>
  <si>
    <t>邪不压正</t>
  </si>
  <si>
    <t>邪不压正（中国巨幕）</t>
  </si>
  <si>
    <t>小悟空</t>
  </si>
  <si>
    <t>北方一片苍茫</t>
  </si>
  <si>
    <t>昨日青空</t>
  </si>
  <si>
    <t>西虹市首富</t>
  </si>
  <si>
    <t>红盾先锋</t>
  </si>
  <si>
    <t>萌学园：寻找盘古</t>
  </si>
  <si>
    <t>00190377201801</t>
  </si>
  <si>
    <t>00120377201801</t>
  </si>
  <si>
    <t>00210114201801</t>
  </si>
  <si>
    <t>05120102201802</t>
  </si>
  <si>
    <t>05120092201802</t>
  </si>
  <si>
    <t>00110278201701</t>
  </si>
  <si>
    <t>001c0354201801</t>
  </si>
  <si>
    <t>05110115201801</t>
  </si>
  <si>
    <t>00110280201801</t>
  </si>
  <si>
    <t>05120111201802</t>
  </si>
  <si>
    <t>05120102201801</t>
  </si>
  <si>
    <t>00110378201801</t>
  </si>
  <si>
    <t>00110392201801</t>
  </si>
  <si>
    <t>05120102201803</t>
  </si>
  <si>
    <t>00110496201801</t>
  </si>
  <si>
    <t>00110444201801</t>
  </si>
  <si>
    <t>01410107201801</t>
  </si>
  <si>
    <t>01210112201801</t>
  </si>
  <si>
    <t>09110117201801</t>
  </si>
  <si>
    <t>05110093201801</t>
  </si>
  <si>
    <t>00180496201801</t>
  </si>
  <si>
    <t>001b0356201801</t>
  </si>
  <si>
    <t>001l0548201701</t>
  </si>
  <si>
    <t>00120497201801</t>
  </si>
  <si>
    <t>00110495201802</t>
  </si>
  <si>
    <t>00110495201801</t>
  </si>
  <si>
    <t>00180495201801</t>
  </si>
  <si>
    <t>001b0398201801</t>
  </si>
  <si>
    <t>00120377201802</t>
  </si>
  <si>
    <t>05190120201801</t>
  </si>
  <si>
    <t>05120120201801</t>
  </si>
  <si>
    <t>05120126201802</t>
  </si>
  <si>
    <t>00110855201701</t>
  </si>
  <si>
    <t>05120120201802</t>
  </si>
  <si>
    <t>05110118201802</t>
  </si>
  <si>
    <t>00110463201701</t>
  </si>
  <si>
    <t>05120120201803</t>
  </si>
  <si>
    <t>05120126201801</t>
  </si>
  <si>
    <t>05110118201801</t>
  </si>
  <si>
    <t>001c0564201801</t>
  </si>
  <si>
    <t>001b0454201801</t>
  </si>
  <si>
    <t>001c0527201801</t>
  </si>
  <si>
    <t>001c0564201802</t>
  </si>
  <si>
    <t>00120217201801</t>
  </si>
  <si>
    <t>00110606201801</t>
  </si>
  <si>
    <t>00190217201801</t>
  </si>
  <si>
    <t>00180606201801</t>
  </si>
  <si>
    <t>00120217201802</t>
  </si>
  <si>
    <t>00110671201401</t>
  </si>
  <si>
    <t>00110839201601</t>
  </si>
  <si>
    <t>001c0533201801</t>
  </si>
  <si>
    <t>2018-07-01</t>
  </si>
  <si>
    <t>2018-07-01</t>
    <phoneticPr fontId="1" type="noConversion"/>
  </si>
  <si>
    <t>2018-07-31</t>
  </si>
  <si>
    <t>2018-07-31</t>
    <phoneticPr fontId="1" type="noConversion"/>
  </si>
  <si>
    <t>合计</t>
    <phoneticPr fontId="1" type="noConversion"/>
  </si>
  <si>
    <t>侏罗纪世界2（3D）</t>
    <phoneticPr fontId="1" type="noConversion"/>
  </si>
  <si>
    <t>兄弟班</t>
    <phoneticPr fontId="1" type="noConversion"/>
  </si>
  <si>
    <t>幸福马上来</t>
    <phoneticPr fontId="1" type="noConversion"/>
  </si>
  <si>
    <t>最后一球</t>
    <phoneticPr fontId="1" type="noConversion"/>
  </si>
  <si>
    <t>泄密者</t>
    <phoneticPr fontId="1" type="noConversion"/>
  </si>
  <si>
    <t>新大头儿子和小头爸爸3：俄罗斯奇遇记</t>
    <phoneticPr fontId="10" type="noConversion"/>
  </si>
  <si>
    <t>暹罗决：九神战甲</t>
    <phoneticPr fontId="1" type="noConversion"/>
  </si>
  <si>
    <t>西虹市首富（中国巨幕）</t>
    <phoneticPr fontId="1" type="noConversion"/>
  </si>
  <si>
    <t>我不是药神（中国巨幕）</t>
    <phoneticPr fontId="1" type="noConversion"/>
  </si>
  <si>
    <t>生存家族</t>
    <phoneticPr fontId="1" type="noConversion"/>
  </si>
  <si>
    <t>神秘世界历险记4（3D）</t>
    <phoneticPr fontId="1" type="noConversion"/>
  </si>
  <si>
    <t>摩天营救（3D）</t>
    <phoneticPr fontId="1" type="noConversion"/>
  </si>
  <si>
    <t>摩天营救（中国巨幕）</t>
    <phoneticPr fontId="1" type="noConversion"/>
  </si>
  <si>
    <t>金蝉脱壳2：冥府</t>
    <phoneticPr fontId="1" type="noConversion"/>
  </si>
  <si>
    <t>寂静之地</t>
    <phoneticPr fontId="1" type="noConversion"/>
  </si>
  <si>
    <t>复仇者联盟3：无限战争（3D）</t>
    <phoneticPr fontId="1" type="noConversion"/>
  </si>
  <si>
    <t>动物世界（中国巨幕）</t>
    <phoneticPr fontId="1" type="noConversion"/>
  </si>
  <si>
    <t>超人总动员2（3D）</t>
    <phoneticPr fontId="1" type="noConversion"/>
  </si>
  <si>
    <t>阿修罗（3D）</t>
    <phoneticPr fontId="1" type="noConversion"/>
  </si>
  <si>
    <t>阿飞正传</t>
    <phoneticPr fontId="1" type="noConversion"/>
  </si>
  <si>
    <t>摩天营救（3D）</t>
    <phoneticPr fontId="1" type="noConversion"/>
  </si>
  <si>
    <t>侏罗纪世界2（3D）</t>
    <phoneticPr fontId="1" type="noConversion"/>
  </si>
  <si>
    <t>淘气大侦探3D</t>
    <phoneticPr fontId="1" type="noConversion"/>
  </si>
  <si>
    <t>摩天营救（3D）</t>
    <phoneticPr fontId="1" type="noConversion"/>
  </si>
  <si>
    <t>风语咒（3D）</t>
    <phoneticPr fontId="1" type="noConversion"/>
  </si>
  <si>
    <t>动物世界（3D）</t>
    <phoneticPr fontId="1" type="noConversion"/>
  </si>
  <si>
    <t>动物世界3D</t>
    <phoneticPr fontId="1" type="noConversion"/>
  </si>
  <si>
    <t>狄仁杰之四大天王（3D）</t>
    <phoneticPr fontId="1" type="noConversion"/>
  </si>
  <si>
    <t>狄仁杰之四大天王3D</t>
    <phoneticPr fontId="1" type="noConversion"/>
  </si>
  <si>
    <t>汪星卧底</t>
    <phoneticPr fontId="1" type="noConversion"/>
  </si>
  <si>
    <t>龙虾刑警</t>
    <phoneticPr fontId="1" type="noConversion"/>
  </si>
  <si>
    <t>神奇马戏团之动物饼干3D</t>
    <phoneticPr fontId="1" type="noConversion"/>
  </si>
  <si>
    <t>潜艇总动员：海底两万里3D</t>
    <phoneticPr fontId="1" type="noConversion"/>
  </si>
  <si>
    <t>狄仁杰之四大天王（中国巨幕）</t>
    <phoneticPr fontId="1" type="noConversion"/>
  </si>
  <si>
    <t>邪不压正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</si>
</sst>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b/>
      <sz val="16"/>
      <name val="宋体"/>
      <family val="3"/>
      <charset val="134"/>
      <scheme val="maj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0" xfId="0" applyFill="1"/>
    <xf numFmtId="0" fontId="6" fillId="2" borderId="1" xfId="0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49" fontId="6" fillId="2" borderId="1" xfId="0" applyNumberFormat="1" applyFont="1" applyFill="1" applyBorder="1" applyAlignment="1" applyProtection="1">
      <alignment horizontal="center" wrapText="1"/>
    </xf>
    <xf numFmtId="14" fontId="7" fillId="2" borderId="1" xfId="0" applyNumberFormat="1" applyFont="1" applyFill="1" applyBorder="1" applyAlignment="1" applyProtection="1">
      <alignment horizontal="center" wrapText="1"/>
    </xf>
    <xf numFmtId="176" fontId="7" fillId="2" borderId="1" xfId="0" applyNumberFormat="1" applyFont="1" applyFill="1" applyBorder="1" applyAlignment="1" applyProtection="1">
      <alignment horizontal="center" wrapText="1"/>
    </xf>
    <xf numFmtId="177" fontId="7" fillId="2" borderId="1" xfId="0" applyNumberFormat="1" applyFont="1" applyFill="1" applyBorder="1" applyAlignment="1" applyProtection="1">
      <alignment horizontal="center" wrapText="1"/>
    </xf>
    <xf numFmtId="0" fontId="3" fillId="2" borderId="0" xfId="0" applyFont="1" applyFill="1"/>
    <xf numFmtId="49" fontId="0" fillId="2" borderId="0" xfId="0" applyNumberFormat="1" applyFill="1"/>
    <xf numFmtId="14" fontId="0" fillId="2" borderId="0" xfId="0" applyNumberFormat="1" applyFill="1"/>
    <xf numFmtId="176" fontId="0" fillId="2" borderId="0" xfId="0" applyNumberFormat="1" applyFill="1"/>
    <xf numFmtId="177" fontId="0" fillId="2" borderId="0" xfId="0" applyNumberFormat="1" applyFill="1"/>
    <xf numFmtId="0" fontId="4" fillId="2" borderId="1" xfId="0" applyNumberFormat="1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right" vertical="center"/>
    </xf>
    <xf numFmtId="176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4"/>
  <sheetViews>
    <sheetView tabSelected="1" topLeftCell="A10" zoomScaleNormal="100" workbookViewId="0">
      <selection activeCell="P39" sqref="P39"/>
    </sheetView>
  </sheetViews>
  <sheetFormatPr defaultColWidth="16" defaultRowHeight="12.75"/>
  <cols>
    <col min="1" max="1" width="8.42578125" style="8" customWidth="1"/>
    <col min="2" max="2" width="30.28515625" style="16" bestFit="1" customWidth="1"/>
    <col min="3" max="3" width="20.85546875" style="16" customWidth="1"/>
    <col min="4" max="4" width="19.28515625" style="16" customWidth="1"/>
    <col min="5" max="5" width="11.7109375" style="16" customWidth="1"/>
    <col min="6" max="6" width="11" style="16" customWidth="1"/>
    <col min="7" max="8" width="13.7109375" style="17" customWidth="1"/>
    <col min="9" max="9" width="8.42578125" style="16" customWidth="1"/>
    <col min="10" max="10" width="8.140625" style="16" customWidth="1"/>
    <col min="11" max="11" width="13.5703125" style="18" customWidth="1"/>
    <col min="12" max="12" width="9" style="18" customWidth="1"/>
    <col min="13" max="13" width="6.5703125" style="18" customWidth="1"/>
    <col min="14" max="14" width="9.42578125" style="18" customWidth="1"/>
    <col min="15" max="15" width="11.5703125" style="18" customWidth="1"/>
    <col min="16" max="16" width="9.28515625" style="19" customWidth="1"/>
    <col min="17" max="17" width="12.28515625" style="18" customWidth="1"/>
    <col min="18" max="16384" width="16" style="8"/>
  </cols>
  <sheetData>
    <row r="1" spans="1:17" ht="24" customHeight="1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s="15" customFormat="1" ht="30">
      <c r="A2" s="9" t="s">
        <v>0</v>
      </c>
      <c r="B2" s="10" t="s">
        <v>7</v>
      </c>
      <c r="C2" s="11" t="s">
        <v>1</v>
      </c>
      <c r="D2" s="10" t="s">
        <v>15</v>
      </c>
      <c r="E2" s="10" t="s">
        <v>16</v>
      </c>
      <c r="F2" s="10" t="s">
        <v>10</v>
      </c>
      <c r="G2" s="12" t="s">
        <v>2</v>
      </c>
      <c r="H2" s="12" t="s">
        <v>3</v>
      </c>
      <c r="I2" s="10" t="s">
        <v>4</v>
      </c>
      <c r="J2" s="10" t="s">
        <v>5</v>
      </c>
      <c r="K2" s="13" t="s">
        <v>6</v>
      </c>
      <c r="L2" s="13" t="s">
        <v>11</v>
      </c>
      <c r="M2" s="13" t="s">
        <v>12</v>
      </c>
      <c r="N2" s="13" t="s">
        <v>13</v>
      </c>
      <c r="O2" s="13" t="s">
        <v>8</v>
      </c>
      <c r="P2" s="14" t="s">
        <v>14</v>
      </c>
      <c r="Q2" s="13" t="s">
        <v>9</v>
      </c>
    </row>
    <row r="3" spans="1:17" s="7" customFormat="1">
      <c r="A3" s="1">
        <v>1</v>
      </c>
      <c r="B3" s="22" t="s">
        <v>29</v>
      </c>
      <c r="C3" s="2" t="s">
        <v>73</v>
      </c>
      <c r="D3" s="2" t="s">
        <v>17</v>
      </c>
      <c r="E3" s="2">
        <v>50050201</v>
      </c>
      <c r="F3" s="3" t="s">
        <v>18</v>
      </c>
      <c r="G3" s="2" t="s">
        <v>85</v>
      </c>
      <c r="H3" s="2" t="s">
        <v>87</v>
      </c>
      <c r="I3" s="2">
        <v>2</v>
      </c>
      <c r="J3" s="2">
        <v>48</v>
      </c>
      <c r="K3" s="4">
        <v>2033</v>
      </c>
      <c r="L3" s="4">
        <f>K3*0.05</f>
        <v>101.65</v>
      </c>
      <c r="M3" s="5">
        <v>0.03</v>
      </c>
      <c r="N3" s="4">
        <f>K3/1.03*0.03*1.12</f>
        <v>66.319223300970876</v>
      </c>
      <c r="O3" s="4">
        <f>K3-L3-N3</f>
        <v>1865.030776699029</v>
      </c>
      <c r="P3" s="6">
        <v>0.48</v>
      </c>
      <c r="Q3" s="4">
        <f>ROUND(O3*P3,2)</f>
        <v>895.21</v>
      </c>
    </row>
    <row r="4" spans="1:17" s="7" customFormat="1" ht="13.5" customHeight="1">
      <c r="A4" s="1">
        <v>2</v>
      </c>
      <c r="B4" s="22" t="s">
        <v>92</v>
      </c>
      <c r="C4" s="2" t="s">
        <v>51</v>
      </c>
      <c r="D4" s="2" t="s">
        <v>17</v>
      </c>
      <c r="E4" s="2">
        <v>50050201</v>
      </c>
      <c r="F4" s="3" t="s">
        <v>18</v>
      </c>
      <c r="G4" s="2" t="s">
        <v>85</v>
      </c>
      <c r="H4" s="2" t="s">
        <v>87</v>
      </c>
      <c r="I4" s="2">
        <v>1</v>
      </c>
      <c r="J4" s="2">
        <v>2</v>
      </c>
      <c r="K4" s="4">
        <v>60</v>
      </c>
      <c r="L4" s="4">
        <f>K4*0.05</f>
        <v>3</v>
      </c>
      <c r="M4" s="5">
        <v>0.03</v>
      </c>
      <c r="N4" s="4">
        <f t="shared" ref="N4" si="0">K4/1.03*0.03*1.12</f>
        <v>1.9572815533980583</v>
      </c>
      <c r="O4" s="4">
        <f t="shared" ref="O4" si="1">K4-L4-N4</f>
        <v>55.042718446601938</v>
      </c>
      <c r="P4" s="6">
        <v>0.48</v>
      </c>
      <c r="Q4" s="4">
        <f t="shared" ref="Q4" si="2">ROUND(O4*P4,2)</f>
        <v>26.42</v>
      </c>
    </row>
    <row r="5" spans="1:17" s="7" customFormat="1" ht="13.5" customHeight="1">
      <c r="A5" s="1">
        <v>3</v>
      </c>
      <c r="B5" s="22" t="s">
        <v>89</v>
      </c>
      <c r="C5" s="2" t="s">
        <v>43</v>
      </c>
      <c r="D5" s="2" t="s">
        <v>17</v>
      </c>
      <c r="E5" s="2">
        <v>50050201</v>
      </c>
      <c r="F5" s="3" t="s">
        <v>18</v>
      </c>
      <c r="G5" s="2" t="s">
        <v>84</v>
      </c>
      <c r="H5" s="2" t="s">
        <v>86</v>
      </c>
      <c r="I5" s="2">
        <v>100</v>
      </c>
      <c r="J5" s="2">
        <v>1715</v>
      </c>
      <c r="K5" s="4">
        <v>65298.26</v>
      </c>
      <c r="L5" s="4">
        <f t="shared" ref="L5:L54" si="3">K5*0.05</f>
        <v>3264.9130000000005</v>
      </c>
      <c r="M5" s="5">
        <v>0.03</v>
      </c>
      <c r="N5" s="4">
        <f t="shared" ref="N5:N54" si="4">K5/1.03*0.03*1.12</f>
        <v>2130.1179961165049</v>
      </c>
      <c r="O5" s="4">
        <f t="shared" ref="O5:O54" si="5">K5-L5-N5</f>
        <v>59903.229003883498</v>
      </c>
      <c r="P5" s="6">
        <v>0.48</v>
      </c>
      <c r="Q5" s="4">
        <f t="shared" ref="Q5:Q53" si="6">ROUND(O5*P5,2)</f>
        <v>28753.55</v>
      </c>
    </row>
    <row r="6" spans="1:17" s="7" customFormat="1" ht="13.5" customHeight="1">
      <c r="A6" s="1">
        <v>4</v>
      </c>
      <c r="B6" s="22" t="s">
        <v>89</v>
      </c>
      <c r="C6" s="2" t="s">
        <v>46</v>
      </c>
      <c r="D6" s="2" t="s">
        <v>17</v>
      </c>
      <c r="E6" s="2">
        <v>50050201</v>
      </c>
      <c r="F6" s="3" t="s">
        <v>18</v>
      </c>
      <c r="G6" s="2" t="s">
        <v>84</v>
      </c>
      <c r="H6" s="2" t="s">
        <v>86</v>
      </c>
      <c r="I6" s="2">
        <v>10</v>
      </c>
      <c r="J6" s="2">
        <v>294</v>
      </c>
      <c r="K6" s="4">
        <v>10942.74</v>
      </c>
      <c r="L6" s="4">
        <f t="shared" si="3"/>
        <v>547.13700000000006</v>
      </c>
      <c r="M6" s="5">
        <v>0.03</v>
      </c>
      <c r="N6" s="4">
        <f t="shared" si="4"/>
        <v>356.9670524271844</v>
      </c>
      <c r="O6" s="4">
        <f t="shared" si="5"/>
        <v>10038.635947572815</v>
      </c>
      <c r="P6" s="6">
        <v>0.48</v>
      </c>
      <c r="Q6" s="4">
        <f t="shared" si="6"/>
        <v>4818.55</v>
      </c>
    </row>
    <row r="7" spans="1:17" s="7" customFormat="1" ht="13.5" customHeight="1">
      <c r="A7" s="1">
        <v>5</v>
      </c>
      <c r="B7" s="22" t="s">
        <v>90</v>
      </c>
      <c r="C7" s="2" t="s">
        <v>68</v>
      </c>
      <c r="D7" s="2" t="s">
        <v>17</v>
      </c>
      <c r="E7" s="2">
        <v>50050201</v>
      </c>
      <c r="F7" s="3" t="s">
        <v>18</v>
      </c>
      <c r="G7" s="2" t="s">
        <v>84</v>
      </c>
      <c r="H7" s="2" t="s">
        <v>86</v>
      </c>
      <c r="I7" s="2">
        <v>9</v>
      </c>
      <c r="J7" s="2">
        <v>7</v>
      </c>
      <c r="K7" s="4">
        <v>223</v>
      </c>
      <c r="L7" s="4">
        <f t="shared" si="3"/>
        <v>11.15</v>
      </c>
      <c r="M7" s="5">
        <v>0.03</v>
      </c>
      <c r="N7" s="4">
        <f t="shared" si="4"/>
        <v>7.2745631067961165</v>
      </c>
      <c r="O7" s="4">
        <f t="shared" si="5"/>
        <v>204.57543689320389</v>
      </c>
      <c r="P7" s="6">
        <v>0.48</v>
      </c>
      <c r="Q7" s="4">
        <f t="shared" si="6"/>
        <v>98.2</v>
      </c>
    </row>
    <row r="8" spans="1:17" s="7" customFormat="1" ht="13.5" customHeight="1">
      <c r="A8" s="1">
        <v>6</v>
      </c>
      <c r="B8" s="22" t="s">
        <v>91</v>
      </c>
      <c r="C8" s="2" t="s">
        <v>38</v>
      </c>
      <c r="D8" s="2" t="s">
        <v>17</v>
      </c>
      <c r="E8" s="2">
        <v>50050201</v>
      </c>
      <c r="F8" s="3" t="s">
        <v>18</v>
      </c>
      <c r="G8" s="2" t="s">
        <v>84</v>
      </c>
      <c r="H8" s="2" t="s">
        <v>86</v>
      </c>
      <c r="I8" s="2">
        <v>60</v>
      </c>
      <c r="J8" s="2">
        <v>643</v>
      </c>
      <c r="K8" s="4">
        <v>20175.25</v>
      </c>
      <c r="L8" s="4">
        <f t="shared" si="3"/>
        <v>1008.7625</v>
      </c>
      <c r="M8" s="5">
        <v>0.03</v>
      </c>
      <c r="N8" s="4">
        <f t="shared" si="4"/>
        <v>658.14407766990291</v>
      </c>
      <c r="O8" s="4">
        <f t="shared" si="5"/>
        <v>18508.343422330097</v>
      </c>
      <c r="P8" s="6">
        <v>0.48</v>
      </c>
      <c r="Q8" s="4">
        <f t="shared" si="6"/>
        <v>8884</v>
      </c>
    </row>
    <row r="9" spans="1:17" s="7" customFormat="1" ht="13.5" customHeight="1">
      <c r="A9" s="1">
        <v>7</v>
      </c>
      <c r="B9" s="21" t="s">
        <v>94</v>
      </c>
      <c r="C9" s="2" t="s">
        <v>54</v>
      </c>
      <c r="D9" s="2" t="s">
        <v>17</v>
      </c>
      <c r="E9" s="2">
        <v>50050201</v>
      </c>
      <c r="F9" s="3" t="s">
        <v>18</v>
      </c>
      <c r="G9" s="2" t="s">
        <v>84</v>
      </c>
      <c r="H9" s="2" t="s">
        <v>86</v>
      </c>
      <c r="I9" s="2">
        <v>78</v>
      </c>
      <c r="J9" s="2">
        <v>886</v>
      </c>
      <c r="K9" s="4">
        <v>31214.81</v>
      </c>
      <c r="L9" s="4">
        <f t="shared" si="3"/>
        <v>1560.7405000000001</v>
      </c>
      <c r="M9" s="5">
        <v>0.03</v>
      </c>
      <c r="N9" s="4">
        <f t="shared" si="4"/>
        <v>1018.2695300970875</v>
      </c>
      <c r="O9" s="4">
        <f t="shared" si="5"/>
        <v>28635.799969902913</v>
      </c>
      <c r="P9" s="6">
        <v>0.48</v>
      </c>
      <c r="Q9" s="4">
        <f t="shared" si="6"/>
        <v>13745.18</v>
      </c>
    </row>
    <row r="10" spans="1:17" s="7" customFormat="1" ht="13.5" customHeight="1">
      <c r="A10" s="1">
        <v>8</v>
      </c>
      <c r="B10" s="22" t="s">
        <v>93</v>
      </c>
      <c r="C10" s="2" t="s">
        <v>45</v>
      </c>
      <c r="D10" s="2" t="s">
        <v>17</v>
      </c>
      <c r="E10" s="2">
        <v>50050201</v>
      </c>
      <c r="F10" s="3" t="s">
        <v>18</v>
      </c>
      <c r="G10" s="2" t="s">
        <v>84</v>
      </c>
      <c r="H10" s="2" t="s">
        <v>86</v>
      </c>
      <c r="I10" s="2">
        <v>8</v>
      </c>
      <c r="J10" s="2">
        <v>30</v>
      </c>
      <c r="K10" s="4">
        <v>1055</v>
      </c>
      <c r="L10" s="4">
        <f t="shared" si="3"/>
        <v>52.75</v>
      </c>
      <c r="M10" s="5">
        <v>0.03</v>
      </c>
      <c r="N10" s="4">
        <f t="shared" si="4"/>
        <v>34.415533980582524</v>
      </c>
      <c r="O10" s="4">
        <f t="shared" si="5"/>
        <v>967.8344660194175</v>
      </c>
      <c r="P10" s="6">
        <v>0.48</v>
      </c>
      <c r="Q10" s="4">
        <f t="shared" si="6"/>
        <v>464.56</v>
      </c>
    </row>
    <row r="11" spans="1:17" s="7" customFormat="1" ht="13.5" customHeight="1">
      <c r="A11" s="1">
        <v>9</v>
      </c>
      <c r="B11" s="22" t="s">
        <v>26</v>
      </c>
      <c r="C11" s="2" t="s">
        <v>59</v>
      </c>
      <c r="D11" s="2" t="s">
        <v>17</v>
      </c>
      <c r="E11" s="2">
        <v>50050201</v>
      </c>
      <c r="F11" s="3" t="s">
        <v>18</v>
      </c>
      <c r="G11" s="2" t="s">
        <v>84</v>
      </c>
      <c r="H11" s="2" t="s">
        <v>86</v>
      </c>
      <c r="I11" s="2">
        <v>28</v>
      </c>
      <c r="J11" s="2">
        <v>1749</v>
      </c>
      <c r="K11" s="4">
        <v>76528.73</v>
      </c>
      <c r="L11" s="4">
        <f t="shared" si="3"/>
        <v>3826.4364999999998</v>
      </c>
      <c r="M11" s="5">
        <v>0.03</v>
      </c>
      <c r="N11" s="4">
        <f t="shared" si="4"/>
        <v>2496.4711922330093</v>
      </c>
      <c r="O11" s="4">
        <f t="shared" si="5"/>
        <v>70205.822307766997</v>
      </c>
      <c r="P11" s="6">
        <v>0.48</v>
      </c>
      <c r="Q11" s="4">
        <f t="shared" si="6"/>
        <v>33698.79</v>
      </c>
    </row>
    <row r="12" spans="1:17" s="7" customFormat="1" ht="13.5" customHeight="1">
      <c r="A12" s="1">
        <v>10</v>
      </c>
      <c r="B12" s="22" t="s">
        <v>25</v>
      </c>
      <c r="C12" s="2" t="s">
        <v>58</v>
      </c>
      <c r="D12" s="2" t="s">
        <v>17</v>
      </c>
      <c r="E12" s="2">
        <v>50050201</v>
      </c>
      <c r="F12" s="3" t="s">
        <v>18</v>
      </c>
      <c r="G12" s="2" t="s">
        <v>84</v>
      </c>
      <c r="H12" s="2" t="s">
        <v>86</v>
      </c>
      <c r="I12" s="2">
        <v>308</v>
      </c>
      <c r="J12" s="2">
        <v>9238</v>
      </c>
      <c r="K12" s="20">
        <v>340520.97</v>
      </c>
      <c r="L12" s="4">
        <f t="shared" si="3"/>
        <v>17026.048500000001</v>
      </c>
      <c r="M12" s="5">
        <v>0.03</v>
      </c>
      <c r="N12" s="4">
        <f t="shared" si="4"/>
        <v>11108.256885436893</v>
      </c>
      <c r="O12" s="4">
        <f t="shared" si="5"/>
        <v>312386.66461456311</v>
      </c>
      <c r="P12" s="6">
        <v>0.48</v>
      </c>
      <c r="Q12" s="4">
        <f t="shared" si="6"/>
        <v>149945.60000000001</v>
      </c>
    </row>
    <row r="13" spans="1:17" s="7" customFormat="1" ht="13.5" customHeight="1">
      <c r="A13" s="1">
        <v>11</v>
      </c>
      <c r="B13" s="22" t="s">
        <v>27</v>
      </c>
      <c r="C13" s="2" t="s">
        <v>60</v>
      </c>
      <c r="D13" s="2" t="s">
        <v>17</v>
      </c>
      <c r="E13" s="2">
        <v>50050201</v>
      </c>
      <c r="F13" s="3" t="s">
        <v>18</v>
      </c>
      <c r="G13" s="2" t="s">
        <v>84</v>
      </c>
      <c r="H13" s="2" t="s">
        <v>86</v>
      </c>
      <c r="I13" s="2">
        <v>8</v>
      </c>
      <c r="J13" s="2">
        <v>61</v>
      </c>
      <c r="K13" s="4">
        <v>1840.5</v>
      </c>
      <c r="L13" s="4">
        <f t="shared" si="3"/>
        <v>92.025000000000006</v>
      </c>
      <c r="M13" s="5">
        <v>0.03</v>
      </c>
      <c r="N13" s="4">
        <f t="shared" si="4"/>
        <v>60.03961165048544</v>
      </c>
      <c r="O13" s="4">
        <f t="shared" si="5"/>
        <v>1688.4353883495144</v>
      </c>
      <c r="P13" s="6">
        <v>0.48</v>
      </c>
      <c r="Q13" s="4">
        <f t="shared" si="6"/>
        <v>810.45</v>
      </c>
    </row>
    <row r="14" spans="1:17" s="7" customFormat="1" ht="13.5" customHeight="1">
      <c r="A14" s="1">
        <v>12</v>
      </c>
      <c r="B14" s="22" t="s">
        <v>95</v>
      </c>
      <c r="C14" s="2" t="s">
        <v>49</v>
      </c>
      <c r="D14" s="2" t="s">
        <v>17</v>
      </c>
      <c r="E14" s="2">
        <v>50050201</v>
      </c>
      <c r="F14" s="3" t="s">
        <v>18</v>
      </c>
      <c r="G14" s="2" t="s">
        <v>84</v>
      </c>
      <c r="H14" s="2" t="s">
        <v>86</v>
      </c>
      <c r="I14" s="2">
        <v>1</v>
      </c>
      <c r="J14" s="2">
        <v>5</v>
      </c>
      <c r="K14" s="4">
        <v>179.4</v>
      </c>
      <c r="L14" s="4">
        <f t="shared" si="3"/>
        <v>8.9700000000000006</v>
      </c>
      <c r="M14" s="5">
        <v>0.03</v>
      </c>
      <c r="N14" s="4">
        <f t="shared" si="4"/>
        <v>5.8522718446601951</v>
      </c>
      <c r="O14" s="4">
        <f t="shared" si="5"/>
        <v>164.5777281553398</v>
      </c>
      <c r="P14" s="6">
        <v>0.48</v>
      </c>
      <c r="Q14" s="4">
        <f t="shared" si="6"/>
        <v>79</v>
      </c>
    </row>
    <row r="15" spans="1:17" s="7" customFormat="1" ht="13.5" customHeight="1">
      <c r="A15" s="1">
        <v>13</v>
      </c>
      <c r="B15" s="22" t="s">
        <v>96</v>
      </c>
      <c r="C15" s="2" t="s">
        <v>79</v>
      </c>
      <c r="D15" s="2" t="s">
        <v>17</v>
      </c>
      <c r="E15" s="2">
        <v>50050201</v>
      </c>
      <c r="F15" s="3" t="s">
        <v>18</v>
      </c>
      <c r="G15" s="2" t="s">
        <v>84</v>
      </c>
      <c r="H15" s="2" t="s">
        <v>86</v>
      </c>
      <c r="I15" s="2">
        <v>22</v>
      </c>
      <c r="J15" s="2">
        <v>2757</v>
      </c>
      <c r="K15" s="20">
        <v>121077.71</v>
      </c>
      <c r="L15" s="4">
        <f t="shared" si="3"/>
        <v>6053.8855000000003</v>
      </c>
      <c r="M15" s="5">
        <v>0.03</v>
      </c>
      <c r="N15" s="4">
        <f t="shared" si="4"/>
        <v>3949.7194718446608</v>
      </c>
      <c r="O15" s="4">
        <f t="shared" si="5"/>
        <v>111074.10502815535</v>
      </c>
      <c r="P15" s="6">
        <v>0.48</v>
      </c>
      <c r="Q15" s="4">
        <f t="shared" si="6"/>
        <v>53315.57</v>
      </c>
    </row>
    <row r="16" spans="1:17" s="7" customFormat="1" ht="13.5" customHeight="1">
      <c r="A16" s="1">
        <v>14</v>
      </c>
      <c r="B16" s="22" t="s">
        <v>30</v>
      </c>
      <c r="C16" s="2" t="s">
        <v>77</v>
      </c>
      <c r="D16" s="2" t="s">
        <v>17</v>
      </c>
      <c r="E16" s="2">
        <v>50050201</v>
      </c>
      <c r="F16" s="3" t="s">
        <v>18</v>
      </c>
      <c r="G16" s="2" t="s">
        <v>84</v>
      </c>
      <c r="H16" s="2" t="s">
        <v>86</v>
      </c>
      <c r="I16" s="2">
        <v>148</v>
      </c>
      <c r="J16" s="2">
        <v>10418</v>
      </c>
      <c r="K16" s="20">
        <v>383147.9</v>
      </c>
      <c r="L16" s="4">
        <f t="shared" si="3"/>
        <v>19157.395</v>
      </c>
      <c r="M16" s="5">
        <v>0.03</v>
      </c>
      <c r="N16" s="4">
        <f t="shared" si="4"/>
        <v>12498.805281553399</v>
      </c>
      <c r="O16" s="4">
        <f t="shared" si="5"/>
        <v>351491.69971844659</v>
      </c>
      <c r="P16" s="6">
        <v>0.48</v>
      </c>
      <c r="Q16" s="4">
        <f t="shared" si="6"/>
        <v>168716.02</v>
      </c>
    </row>
    <row r="17" spans="1:17" s="7" customFormat="1" ht="13.5" customHeight="1">
      <c r="A17" s="1">
        <v>15</v>
      </c>
      <c r="B17" s="22" t="s">
        <v>97</v>
      </c>
      <c r="C17" s="2" t="s">
        <v>53</v>
      </c>
      <c r="D17" s="2" t="s">
        <v>17</v>
      </c>
      <c r="E17" s="2">
        <v>50050201</v>
      </c>
      <c r="F17" s="3" t="s">
        <v>18</v>
      </c>
      <c r="G17" s="2" t="s">
        <v>84</v>
      </c>
      <c r="H17" s="2" t="s">
        <v>86</v>
      </c>
      <c r="I17" s="2">
        <v>74</v>
      </c>
      <c r="J17" s="2">
        <v>6136</v>
      </c>
      <c r="K17" s="20">
        <v>260112.81</v>
      </c>
      <c r="L17" s="4">
        <f t="shared" si="3"/>
        <v>13005.640500000001</v>
      </c>
      <c r="M17" s="5">
        <v>0.03</v>
      </c>
      <c r="N17" s="4">
        <f t="shared" si="4"/>
        <v>8485.2334135922338</v>
      </c>
      <c r="O17" s="4">
        <f t="shared" si="5"/>
        <v>238621.93608640775</v>
      </c>
      <c r="P17" s="6">
        <v>0.48</v>
      </c>
      <c r="Q17" s="4">
        <f t="shared" si="6"/>
        <v>114538.53</v>
      </c>
    </row>
    <row r="18" spans="1:17" s="7" customFormat="1" ht="13.5" customHeight="1">
      <c r="A18" s="1">
        <v>16</v>
      </c>
      <c r="B18" s="22" t="s">
        <v>22</v>
      </c>
      <c r="C18" s="2" t="s">
        <v>47</v>
      </c>
      <c r="D18" s="2" t="s">
        <v>17</v>
      </c>
      <c r="E18" s="2">
        <v>50050201</v>
      </c>
      <c r="F18" s="3" t="s">
        <v>18</v>
      </c>
      <c r="G18" s="2" t="s">
        <v>84</v>
      </c>
      <c r="H18" s="2" t="s">
        <v>86</v>
      </c>
      <c r="I18" s="2">
        <v>699</v>
      </c>
      <c r="J18" s="2">
        <v>28870</v>
      </c>
      <c r="K18" s="20">
        <v>1072945.3500000001</v>
      </c>
      <c r="L18" s="4">
        <f t="shared" si="3"/>
        <v>53647.267500000009</v>
      </c>
      <c r="M18" s="5">
        <v>0.03</v>
      </c>
      <c r="N18" s="4">
        <f t="shared" si="4"/>
        <v>35000.935689320395</v>
      </c>
      <c r="O18" s="4">
        <f t="shared" si="5"/>
        <v>984297.1468106797</v>
      </c>
      <c r="P18" s="6">
        <v>0.48</v>
      </c>
      <c r="Q18" s="4">
        <f t="shared" si="6"/>
        <v>472462.63</v>
      </c>
    </row>
    <row r="19" spans="1:17" s="7" customFormat="1" ht="13.5" customHeight="1">
      <c r="A19" s="1">
        <v>17</v>
      </c>
      <c r="B19" s="22" t="s">
        <v>98</v>
      </c>
      <c r="C19" s="2" t="s">
        <v>50</v>
      </c>
      <c r="D19" s="2" t="s">
        <v>17</v>
      </c>
      <c r="E19" s="2">
        <v>50050201</v>
      </c>
      <c r="F19" s="3" t="s">
        <v>18</v>
      </c>
      <c r="G19" s="2" t="s">
        <v>84</v>
      </c>
      <c r="H19" s="2" t="s">
        <v>86</v>
      </c>
      <c r="I19" s="2">
        <v>11</v>
      </c>
      <c r="J19" s="2">
        <v>31</v>
      </c>
      <c r="K19" s="4">
        <v>1160</v>
      </c>
      <c r="L19" s="4">
        <f t="shared" si="3"/>
        <v>58</v>
      </c>
      <c r="M19" s="5">
        <v>0.03</v>
      </c>
      <c r="N19" s="4">
        <f t="shared" si="4"/>
        <v>37.840776699029128</v>
      </c>
      <c r="O19" s="4">
        <f t="shared" si="5"/>
        <v>1064.1592233009708</v>
      </c>
      <c r="P19" s="6">
        <v>0.48</v>
      </c>
      <c r="Q19" s="4">
        <f t="shared" si="6"/>
        <v>510.8</v>
      </c>
    </row>
    <row r="20" spans="1:17" s="7" customFormat="1" ht="13.5" customHeight="1">
      <c r="A20" s="1">
        <v>18</v>
      </c>
      <c r="B20" s="22" t="s">
        <v>99</v>
      </c>
      <c r="C20" s="2" t="s">
        <v>83</v>
      </c>
      <c r="D20" s="2" t="s">
        <v>17</v>
      </c>
      <c r="E20" s="2">
        <v>50050201</v>
      </c>
      <c r="F20" s="3" t="s">
        <v>18</v>
      </c>
      <c r="G20" s="2" t="s">
        <v>84</v>
      </c>
      <c r="H20" s="2" t="s">
        <v>86</v>
      </c>
      <c r="I20" s="2">
        <v>1</v>
      </c>
      <c r="J20" s="2">
        <v>32</v>
      </c>
      <c r="K20" s="4">
        <v>1131</v>
      </c>
      <c r="L20" s="4">
        <f t="shared" si="3"/>
        <v>56.550000000000004</v>
      </c>
      <c r="M20" s="5">
        <v>0.03</v>
      </c>
      <c r="N20" s="4">
        <f t="shared" si="4"/>
        <v>36.894757281553396</v>
      </c>
      <c r="O20" s="4">
        <f t="shared" si="5"/>
        <v>1037.5552427184466</v>
      </c>
      <c r="P20" s="6">
        <v>0.48</v>
      </c>
      <c r="Q20" s="4">
        <f t="shared" si="6"/>
        <v>498.03</v>
      </c>
    </row>
    <row r="21" spans="1:17" s="7" customFormat="1" ht="13.5" customHeight="1">
      <c r="A21" s="1">
        <v>19</v>
      </c>
      <c r="B21" s="22" t="s">
        <v>24</v>
      </c>
      <c r="C21" s="2" t="s">
        <v>55</v>
      </c>
      <c r="D21" s="2" t="s">
        <v>17</v>
      </c>
      <c r="E21" s="2">
        <v>50050201</v>
      </c>
      <c r="F21" s="3" t="s">
        <v>18</v>
      </c>
      <c r="G21" s="2" t="s">
        <v>84</v>
      </c>
      <c r="H21" s="2" t="s">
        <v>86</v>
      </c>
      <c r="I21" s="2">
        <v>47</v>
      </c>
      <c r="J21" s="2">
        <v>400</v>
      </c>
      <c r="K21" s="4">
        <v>14753.35</v>
      </c>
      <c r="L21" s="4">
        <f t="shared" si="3"/>
        <v>737.66750000000002</v>
      </c>
      <c r="M21" s="5">
        <v>0.03</v>
      </c>
      <c r="N21" s="4">
        <f t="shared" si="4"/>
        <v>481.27433009708739</v>
      </c>
      <c r="O21" s="4">
        <f t="shared" si="5"/>
        <v>13534.408169902914</v>
      </c>
      <c r="P21" s="6">
        <v>0.48</v>
      </c>
      <c r="Q21" s="4">
        <f t="shared" si="6"/>
        <v>6496.52</v>
      </c>
    </row>
    <row r="22" spans="1:17" s="7" customFormat="1" ht="13.5" customHeight="1">
      <c r="A22" s="1">
        <v>20</v>
      </c>
      <c r="B22" s="22" t="s">
        <v>100</v>
      </c>
      <c r="C22" s="2" t="s">
        <v>63</v>
      </c>
      <c r="D22" s="2" t="s">
        <v>17</v>
      </c>
      <c r="E22" s="2">
        <v>50050201</v>
      </c>
      <c r="F22" s="3" t="s">
        <v>18</v>
      </c>
      <c r="G22" s="2" t="s">
        <v>84</v>
      </c>
      <c r="H22" s="2" t="s">
        <v>86</v>
      </c>
      <c r="I22" s="2">
        <v>141</v>
      </c>
      <c r="J22" s="2">
        <v>4847</v>
      </c>
      <c r="K22" s="20">
        <v>184368.79</v>
      </c>
      <c r="L22" s="4">
        <f t="shared" si="3"/>
        <v>9218.4395000000004</v>
      </c>
      <c r="M22" s="5">
        <v>0.03</v>
      </c>
      <c r="N22" s="4">
        <f t="shared" si="4"/>
        <v>6014.36052815534</v>
      </c>
      <c r="O22" s="4">
        <f t="shared" si="5"/>
        <v>169135.98997184465</v>
      </c>
      <c r="P22" s="6">
        <v>0.48</v>
      </c>
      <c r="Q22" s="4">
        <f t="shared" si="6"/>
        <v>81185.279999999999</v>
      </c>
    </row>
    <row r="23" spans="1:17" s="7" customFormat="1" ht="13.5" customHeight="1">
      <c r="A23" s="1">
        <v>21</v>
      </c>
      <c r="B23" s="22" t="s">
        <v>109</v>
      </c>
      <c r="C23" s="2" t="s">
        <v>69</v>
      </c>
      <c r="D23" s="2" t="s">
        <v>17</v>
      </c>
      <c r="E23" s="2">
        <v>50050201</v>
      </c>
      <c r="F23" s="3" t="s">
        <v>18</v>
      </c>
      <c r="G23" s="2" t="s">
        <v>84</v>
      </c>
      <c r="H23" s="2" t="s">
        <v>86</v>
      </c>
      <c r="I23" s="2">
        <v>4</v>
      </c>
      <c r="J23" s="2">
        <v>81</v>
      </c>
      <c r="K23" s="4">
        <v>2894</v>
      </c>
      <c r="L23" s="4">
        <f t="shared" si="3"/>
        <v>144.70000000000002</v>
      </c>
      <c r="M23" s="5">
        <v>0.03</v>
      </c>
      <c r="N23" s="4">
        <f t="shared" si="4"/>
        <v>94.406213592233016</v>
      </c>
      <c r="O23" s="4">
        <f t="shared" si="5"/>
        <v>2654.893786407767</v>
      </c>
      <c r="P23" s="6">
        <v>0.48</v>
      </c>
      <c r="Q23" s="4">
        <f t="shared" si="6"/>
        <v>1274.3499999999999</v>
      </c>
    </row>
    <row r="24" spans="1:17" s="7" customFormat="1" ht="13.5" customHeight="1">
      <c r="A24" s="1">
        <v>22</v>
      </c>
      <c r="B24" s="22" t="s">
        <v>101</v>
      </c>
      <c r="C24" s="2" t="s">
        <v>62</v>
      </c>
      <c r="D24" s="2" t="s">
        <v>17</v>
      </c>
      <c r="E24" s="2">
        <v>50050201</v>
      </c>
      <c r="F24" s="3" t="s">
        <v>18</v>
      </c>
      <c r="G24" s="2" t="s">
        <v>84</v>
      </c>
      <c r="H24" s="2" t="s">
        <v>86</v>
      </c>
      <c r="I24" s="2">
        <v>53</v>
      </c>
      <c r="J24" s="2">
        <v>2883</v>
      </c>
      <c r="K24" s="20">
        <v>123596.35</v>
      </c>
      <c r="L24" s="4">
        <f t="shared" si="3"/>
        <v>6179.817500000001</v>
      </c>
      <c r="M24" s="5">
        <v>0.03</v>
      </c>
      <c r="N24" s="4">
        <f t="shared" si="4"/>
        <v>4031.880932038835</v>
      </c>
      <c r="O24" s="4">
        <f t="shared" si="5"/>
        <v>113384.65156796116</v>
      </c>
      <c r="P24" s="6">
        <v>0.48</v>
      </c>
      <c r="Q24" s="4">
        <f t="shared" si="6"/>
        <v>54424.63</v>
      </c>
    </row>
    <row r="25" spans="1:17" s="7" customFormat="1" ht="13.5" customHeight="1">
      <c r="A25" s="1">
        <v>23</v>
      </c>
      <c r="B25" s="22" t="s">
        <v>23</v>
      </c>
      <c r="C25" s="2" t="s">
        <v>48</v>
      </c>
      <c r="D25" s="2" t="s">
        <v>17</v>
      </c>
      <c r="E25" s="2">
        <v>50050201</v>
      </c>
      <c r="F25" s="3" t="s">
        <v>18</v>
      </c>
      <c r="G25" s="2" t="s">
        <v>84</v>
      </c>
      <c r="H25" s="2" t="s">
        <v>86</v>
      </c>
      <c r="I25" s="2">
        <v>14</v>
      </c>
      <c r="J25" s="2">
        <v>90</v>
      </c>
      <c r="K25" s="4">
        <v>3578.3</v>
      </c>
      <c r="L25" s="4">
        <f t="shared" si="3"/>
        <v>178.91500000000002</v>
      </c>
      <c r="M25" s="5">
        <v>0.03</v>
      </c>
      <c r="N25" s="4">
        <f t="shared" si="4"/>
        <v>116.72900970873788</v>
      </c>
      <c r="O25" s="4">
        <f t="shared" si="5"/>
        <v>3282.6559902912622</v>
      </c>
      <c r="P25" s="6">
        <v>0.48</v>
      </c>
      <c r="Q25" s="4">
        <f t="shared" si="6"/>
        <v>1575.67</v>
      </c>
    </row>
    <row r="26" spans="1:17" s="7" customFormat="1" ht="13.5" customHeight="1">
      <c r="A26" s="1">
        <v>24</v>
      </c>
      <c r="B26" s="22" t="s">
        <v>32</v>
      </c>
      <c r="C26" s="2" t="s">
        <v>82</v>
      </c>
      <c r="D26" s="2" t="s">
        <v>17</v>
      </c>
      <c r="E26" s="2">
        <v>50050201</v>
      </c>
      <c r="F26" s="3" t="s">
        <v>18</v>
      </c>
      <c r="G26" s="2" t="s">
        <v>84</v>
      </c>
      <c r="H26" s="2" t="s">
        <v>86</v>
      </c>
      <c r="I26" s="2">
        <v>3</v>
      </c>
      <c r="J26" s="2">
        <v>3</v>
      </c>
      <c r="K26" s="4">
        <v>112</v>
      </c>
      <c r="L26" s="4">
        <f t="shared" si="3"/>
        <v>5.6000000000000005</v>
      </c>
      <c r="M26" s="5">
        <v>0.03</v>
      </c>
      <c r="N26" s="4">
        <f t="shared" si="4"/>
        <v>3.653592233009709</v>
      </c>
      <c r="O26" s="4">
        <f t="shared" si="5"/>
        <v>102.7464077669903</v>
      </c>
      <c r="P26" s="6">
        <v>0.48</v>
      </c>
      <c r="Q26" s="4">
        <f t="shared" si="6"/>
        <v>49.32</v>
      </c>
    </row>
    <row r="27" spans="1:17" s="7" customFormat="1" ht="13.5" customHeight="1">
      <c r="A27" s="1">
        <v>25</v>
      </c>
      <c r="B27" s="22" t="s">
        <v>102</v>
      </c>
      <c r="C27" s="2" t="s">
        <v>40</v>
      </c>
      <c r="D27" s="2" t="s">
        <v>17</v>
      </c>
      <c r="E27" s="2">
        <v>50050201</v>
      </c>
      <c r="F27" s="3" t="s">
        <v>18</v>
      </c>
      <c r="G27" s="2" t="s">
        <v>84</v>
      </c>
      <c r="H27" s="2" t="s">
        <v>86</v>
      </c>
      <c r="I27" s="2">
        <v>72</v>
      </c>
      <c r="J27" s="2">
        <v>841</v>
      </c>
      <c r="K27" s="4">
        <v>29754.65</v>
      </c>
      <c r="L27" s="4">
        <f t="shared" si="3"/>
        <v>1487.7325000000001</v>
      </c>
      <c r="M27" s="5">
        <v>0.03</v>
      </c>
      <c r="N27" s="4">
        <f t="shared" si="4"/>
        <v>970.6371262135923</v>
      </c>
      <c r="O27" s="4">
        <f t="shared" si="5"/>
        <v>27296.280373786412</v>
      </c>
      <c r="P27" s="6">
        <v>0.48</v>
      </c>
      <c r="Q27" s="4">
        <f t="shared" si="6"/>
        <v>13102.21</v>
      </c>
    </row>
    <row r="28" spans="1:17" s="7" customFormat="1" ht="13.5" customHeight="1">
      <c r="A28" s="1">
        <v>26</v>
      </c>
      <c r="B28" s="22" t="s">
        <v>103</v>
      </c>
      <c r="C28" s="2" t="s">
        <v>52</v>
      </c>
      <c r="D28" s="2" t="s">
        <v>17</v>
      </c>
      <c r="E28" s="2">
        <v>50050201</v>
      </c>
      <c r="F28" s="3" t="s">
        <v>18</v>
      </c>
      <c r="G28" s="2" t="s">
        <v>84</v>
      </c>
      <c r="H28" s="2" t="s">
        <v>86</v>
      </c>
      <c r="I28" s="2">
        <v>6</v>
      </c>
      <c r="J28" s="2">
        <v>28</v>
      </c>
      <c r="K28" s="4">
        <v>938</v>
      </c>
      <c r="L28" s="4">
        <f t="shared" si="3"/>
        <v>46.900000000000006</v>
      </c>
      <c r="M28" s="5">
        <v>0.03</v>
      </c>
      <c r="N28" s="4">
        <f t="shared" si="4"/>
        <v>30.598834951456311</v>
      </c>
      <c r="O28" s="4">
        <f t="shared" si="5"/>
        <v>860.50116504854373</v>
      </c>
      <c r="P28" s="6">
        <v>0.48</v>
      </c>
      <c r="Q28" s="4">
        <f t="shared" si="6"/>
        <v>413.04</v>
      </c>
    </row>
    <row r="29" spans="1:17" s="7" customFormat="1" ht="13.5" customHeight="1">
      <c r="A29" s="1">
        <v>27</v>
      </c>
      <c r="B29" s="22" t="s">
        <v>31</v>
      </c>
      <c r="C29" s="2" t="s">
        <v>81</v>
      </c>
      <c r="D29" s="2" t="s">
        <v>17</v>
      </c>
      <c r="E29" s="2">
        <v>50050201</v>
      </c>
      <c r="F29" s="3" t="s">
        <v>18</v>
      </c>
      <c r="G29" s="2" t="s">
        <v>84</v>
      </c>
      <c r="H29" s="2" t="s">
        <v>86</v>
      </c>
      <c r="I29" s="2">
        <v>1</v>
      </c>
      <c r="J29" s="2">
        <v>28</v>
      </c>
      <c r="K29" s="4">
        <v>840</v>
      </c>
      <c r="L29" s="4">
        <f t="shared" si="3"/>
        <v>42</v>
      </c>
      <c r="M29" s="5">
        <v>0.03</v>
      </c>
      <c r="N29" s="4">
        <f t="shared" si="4"/>
        <v>27.401941747572817</v>
      </c>
      <c r="O29" s="4">
        <f t="shared" si="5"/>
        <v>770.59805825242722</v>
      </c>
      <c r="P29" s="6">
        <v>0.45</v>
      </c>
      <c r="Q29" s="4">
        <f t="shared" si="6"/>
        <v>346.77</v>
      </c>
    </row>
    <row r="30" spans="1:17" s="7" customFormat="1" ht="13.5" customHeight="1">
      <c r="A30" s="1">
        <v>28</v>
      </c>
      <c r="B30" s="22" t="s">
        <v>104</v>
      </c>
      <c r="C30" s="2" t="s">
        <v>37</v>
      </c>
      <c r="D30" s="2" t="s">
        <v>17</v>
      </c>
      <c r="E30" s="2">
        <v>50050201</v>
      </c>
      <c r="F30" s="3" t="s">
        <v>18</v>
      </c>
      <c r="G30" s="2" t="s">
        <v>84</v>
      </c>
      <c r="H30" s="2" t="s">
        <v>86</v>
      </c>
      <c r="I30" s="2">
        <v>10</v>
      </c>
      <c r="J30" s="2">
        <v>71</v>
      </c>
      <c r="K30" s="4">
        <v>2976.15</v>
      </c>
      <c r="L30" s="4">
        <f t="shared" si="3"/>
        <v>148.8075</v>
      </c>
      <c r="M30" s="5">
        <v>0.03</v>
      </c>
      <c r="N30" s="4">
        <f t="shared" si="4"/>
        <v>97.086058252427193</v>
      </c>
      <c r="O30" s="4">
        <f t="shared" si="5"/>
        <v>2730.2564417475728</v>
      </c>
      <c r="P30" s="6">
        <v>0.48</v>
      </c>
      <c r="Q30" s="4">
        <f t="shared" si="6"/>
        <v>1310.52</v>
      </c>
    </row>
    <row r="31" spans="1:17" s="7" customFormat="1" ht="13.5" customHeight="1">
      <c r="A31" s="1">
        <v>29</v>
      </c>
      <c r="B31" s="22" t="s">
        <v>105</v>
      </c>
      <c r="C31" s="2" t="s">
        <v>33</v>
      </c>
      <c r="D31" s="2" t="s">
        <v>17</v>
      </c>
      <c r="E31" s="2">
        <v>50050201</v>
      </c>
      <c r="F31" s="3" t="s">
        <v>18</v>
      </c>
      <c r="G31" s="2" t="s">
        <v>84</v>
      </c>
      <c r="H31" s="2" t="s">
        <v>86</v>
      </c>
      <c r="I31" s="2">
        <v>21</v>
      </c>
      <c r="J31" s="2">
        <v>1104</v>
      </c>
      <c r="K31" s="4">
        <v>45792.29</v>
      </c>
      <c r="L31" s="4">
        <f t="shared" si="3"/>
        <v>2289.6145000000001</v>
      </c>
      <c r="M31" s="5">
        <v>0.03</v>
      </c>
      <c r="N31" s="4">
        <f t="shared" si="4"/>
        <v>1493.8067417475727</v>
      </c>
      <c r="O31" s="4">
        <f t="shared" si="5"/>
        <v>42008.868758252422</v>
      </c>
      <c r="P31" s="6">
        <v>0.48</v>
      </c>
      <c r="Q31" s="4">
        <f t="shared" si="6"/>
        <v>20164.259999999998</v>
      </c>
    </row>
    <row r="32" spans="1:17" s="7" customFormat="1" ht="13.5" customHeight="1">
      <c r="A32" s="1">
        <v>30</v>
      </c>
      <c r="B32" s="22" t="s">
        <v>21</v>
      </c>
      <c r="C32" s="2" t="s">
        <v>41</v>
      </c>
      <c r="D32" s="2" t="s">
        <v>17</v>
      </c>
      <c r="E32" s="2">
        <v>50050201</v>
      </c>
      <c r="F32" s="3" t="s">
        <v>18</v>
      </c>
      <c r="G32" s="2" t="s">
        <v>84</v>
      </c>
      <c r="H32" s="2" t="s">
        <v>86</v>
      </c>
      <c r="I32" s="2">
        <v>12</v>
      </c>
      <c r="J32" s="2">
        <v>72</v>
      </c>
      <c r="K32" s="4">
        <v>2905</v>
      </c>
      <c r="L32" s="4">
        <f t="shared" si="3"/>
        <v>145.25</v>
      </c>
      <c r="M32" s="5">
        <v>0.03</v>
      </c>
      <c r="N32" s="4">
        <f t="shared" si="4"/>
        <v>94.765048543689318</v>
      </c>
      <c r="O32" s="4">
        <f t="shared" si="5"/>
        <v>2664.9849514563107</v>
      </c>
      <c r="P32" s="6">
        <v>0.48</v>
      </c>
      <c r="Q32" s="4">
        <f t="shared" si="6"/>
        <v>1279.19</v>
      </c>
    </row>
    <row r="33" spans="1:17" s="7" customFormat="1" ht="13.5" customHeight="1">
      <c r="A33" s="1">
        <v>31</v>
      </c>
      <c r="B33" s="22" t="s">
        <v>106</v>
      </c>
      <c r="C33" s="2" t="s">
        <v>42</v>
      </c>
      <c r="D33" s="2" t="s">
        <v>17</v>
      </c>
      <c r="E33" s="2">
        <v>50050201</v>
      </c>
      <c r="F33" s="3" t="s">
        <v>18</v>
      </c>
      <c r="G33" s="2" t="s">
        <v>84</v>
      </c>
      <c r="H33" s="2" t="s">
        <v>86</v>
      </c>
      <c r="I33" s="23">
        <v>169</v>
      </c>
      <c r="J33" s="23">
        <v>3196</v>
      </c>
      <c r="K33" s="4">
        <v>117436.93</v>
      </c>
      <c r="L33" s="4">
        <f t="shared" si="3"/>
        <v>5871.8464999999997</v>
      </c>
      <c r="M33" s="5">
        <v>0.03</v>
      </c>
      <c r="N33" s="4">
        <f t="shared" si="4"/>
        <v>3830.9522796116503</v>
      </c>
      <c r="O33" s="4">
        <f t="shared" si="5"/>
        <v>107734.13122038834</v>
      </c>
      <c r="P33" s="6">
        <v>0.48</v>
      </c>
      <c r="Q33" s="4">
        <f t="shared" si="6"/>
        <v>51712.38</v>
      </c>
    </row>
    <row r="34" spans="1:17" s="7" customFormat="1" ht="13.5" customHeight="1">
      <c r="A34" s="1">
        <v>32</v>
      </c>
      <c r="B34" s="22" t="s">
        <v>28</v>
      </c>
      <c r="C34" s="2" t="s">
        <v>65</v>
      </c>
      <c r="D34" s="2" t="s">
        <v>17</v>
      </c>
      <c r="E34" s="2">
        <v>50050201</v>
      </c>
      <c r="F34" s="3" t="s">
        <v>18</v>
      </c>
      <c r="G34" s="2" t="s">
        <v>84</v>
      </c>
      <c r="H34" s="2" t="s">
        <v>86</v>
      </c>
      <c r="I34" s="2">
        <v>12</v>
      </c>
      <c r="J34" s="2">
        <v>15</v>
      </c>
      <c r="K34" s="4">
        <v>464.25</v>
      </c>
      <c r="L34" s="4">
        <f t="shared" si="3"/>
        <v>23.212500000000002</v>
      </c>
      <c r="M34" s="5">
        <v>0.03</v>
      </c>
      <c r="N34" s="4">
        <f t="shared" si="4"/>
        <v>15.144466019417477</v>
      </c>
      <c r="O34" s="4">
        <f t="shared" si="5"/>
        <v>425.89303398058257</v>
      </c>
      <c r="P34" s="6">
        <v>0.48</v>
      </c>
      <c r="Q34" s="4">
        <f t="shared" si="6"/>
        <v>204.43</v>
      </c>
    </row>
    <row r="35" spans="1:17" s="7" customFormat="1" ht="13.5" customHeight="1">
      <c r="A35" s="1">
        <v>33</v>
      </c>
      <c r="B35" s="22" t="s">
        <v>107</v>
      </c>
      <c r="C35" s="2" t="s">
        <v>56</v>
      </c>
      <c r="D35" s="2" t="s">
        <v>17</v>
      </c>
      <c r="E35" s="2">
        <v>50050201</v>
      </c>
      <c r="F35" s="3" t="s">
        <v>18</v>
      </c>
      <c r="G35" s="2" t="s">
        <v>84</v>
      </c>
      <c r="H35" s="2" t="s">
        <v>86</v>
      </c>
      <c r="I35" s="2">
        <v>29</v>
      </c>
      <c r="J35" s="2">
        <v>268</v>
      </c>
      <c r="K35" s="4">
        <v>10307.5</v>
      </c>
      <c r="L35" s="4">
        <f t="shared" si="3"/>
        <v>515.375</v>
      </c>
      <c r="M35" s="5">
        <v>0.03</v>
      </c>
      <c r="N35" s="4">
        <f t="shared" si="4"/>
        <v>336.24466019417474</v>
      </c>
      <c r="O35" s="4">
        <f t="shared" si="5"/>
        <v>9455.8803398058244</v>
      </c>
      <c r="P35" s="6">
        <v>0.48</v>
      </c>
      <c r="Q35" s="4">
        <f t="shared" si="6"/>
        <v>4538.82</v>
      </c>
    </row>
    <row r="36" spans="1:17" s="7" customFormat="1" ht="13.5" customHeight="1">
      <c r="A36" s="1">
        <v>34</v>
      </c>
      <c r="B36" s="22" t="s">
        <v>108</v>
      </c>
      <c r="C36" s="2" t="s">
        <v>35</v>
      </c>
      <c r="D36" s="2" t="s">
        <v>17</v>
      </c>
      <c r="E36" s="2">
        <v>50050201</v>
      </c>
      <c r="F36" s="3" t="s">
        <v>18</v>
      </c>
      <c r="G36" s="2" t="s">
        <v>84</v>
      </c>
      <c r="H36" s="2" t="s">
        <v>86</v>
      </c>
      <c r="I36" s="2">
        <v>36</v>
      </c>
      <c r="J36" s="2">
        <v>332</v>
      </c>
      <c r="K36" s="4">
        <v>11772.2</v>
      </c>
      <c r="L36" s="4">
        <f t="shared" si="3"/>
        <v>588.61</v>
      </c>
      <c r="M36" s="5">
        <v>0.03</v>
      </c>
      <c r="N36" s="4">
        <f t="shared" si="4"/>
        <v>384.02516504854373</v>
      </c>
      <c r="O36" s="4">
        <f t="shared" si="5"/>
        <v>10799.564834951456</v>
      </c>
      <c r="P36" s="6">
        <v>0.48</v>
      </c>
      <c r="Q36" s="4">
        <f t="shared" si="6"/>
        <v>5183.79</v>
      </c>
    </row>
    <row r="37" spans="1:17" s="7" customFormat="1" ht="13.5" customHeight="1">
      <c r="A37" s="1">
        <v>35</v>
      </c>
      <c r="B37" s="22" t="s">
        <v>110</v>
      </c>
      <c r="C37" s="2" t="s">
        <v>36</v>
      </c>
      <c r="D37" s="2" t="s">
        <v>17</v>
      </c>
      <c r="E37" s="2">
        <v>50050201</v>
      </c>
      <c r="F37" s="3" t="s">
        <v>18</v>
      </c>
      <c r="G37" s="2" t="s">
        <v>84</v>
      </c>
      <c r="H37" s="2" t="s">
        <v>86</v>
      </c>
      <c r="I37" s="2">
        <v>79</v>
      </c>
      <c r="J37" s="2">
        <v>1386</v>
      </c>
      <c r="K37" s="4">
        <v>74172.05</v>
      </c>
      <c r="L37" s="4">
        <f t="shared" si="3"/>
        <v>3708.6025000000004</v>
      </c>
      <c r="M37" s="5">
        <v>0.03</v>
      </c>
      <c r="N37" s="4">
        <f t="shared" si="4"/>
        <v>2419.593087378641</v>
      </c>
      <c r="O37" s="4">
        <f t="shared" si="5"/>
        <v>68043.854412621367</v>
      </c>
      <c r="P37" s="6">
        <v>0.48</v>
      </c>
      <c r="Q37" s="4">
        <f t="shared" si="6"/>
        <v>32661.05</v>
      </c>
    </row>
    <row r="38" spans="1:17" s="32" customFormat="1" ht="13.5" customHeight="1">
      <c r="A38" s="25">
        <v>36</v>
      </c>
      <c r="B38" s="26" t="s">
        <v>111</v>
      </c>
      <c r="C38" s="27" t="s">
        <v>64</v>
      </c>
      <c r="D38" s="27" t="s">
        <v>19</v>
      </c>
      <c r="E38" s="27">
        <v>50050201</v>
      </c>
      <c r="F38" s="28" t="s">
        <v>18</v>
      </c>
      <c r="G38" s="27" t="s">
        <v>84</v>
      </c>
      <c r="H38" s="27" t="s">
        <v>86</v>
      </c>
      <c r="I38" s="27">
        <v>6</v>
      </c>
      <c r="J38" s="27">
        <v>8</v>
      </c>
      <c r="K38" s="29">
        <v>287</v>
      </c>
      <c r="L38" s="29">
        <f t="shared" si="3"/>
        <v>14.350000000000001</v>
      </c>
      <c r="M38" s="30">
        <v>0.03</v>
      </c>
      <c r="N38" s="29">
        <f t="shared" si="4"/>
        <v>9.3623300970873782</v>
      </c>
      <c r="O38" s="29">
        <f t="shared" si="5"/>
        <v>263.28766990291263</v>
      </c>
      <c r="P38" s="31">
        <v>0.48</v>
      </c>
      <c r="Q38" s="29">
        <f t="shared" si="6"/>
        <v>126.38</v>
      </c>
    </row>
    <row r="39" spans="1:17" s="32" customFormat="1" ht="13.5" customHeight="1">
      <c r="A39" s="25">
        <v>37</v>
      </c>
      <c r="B39" s="26" t="s">
        <v>111</v>
      </c>
      <c r="C39" s="27" t="s">
        <v>70</v>
      </c>
      <c r="D39" s="27" t="s">
        <v>17</v>
      </c>
      <c r="E39" s="27">
        <v>50050201</v>
      </c>
      <c r="F39" s="28" t="s">
        <v>18</v>
      </c>
      <c r="G39" s="27" t="s">
        <v>84</v>
      </c>
      <c r="H39" s="27" t="s">
        <v>86</v>
      </c>
      <c r="I39" s="27">
        <v>34</v>
      </c>
      <c r="J39" s="27">
        <v>266</v>
      </c>
      <c r="K39" s="29">
        <v>9505.75</v>
      </c>
      <c r="L39" s="29">
        <f t="shared" si="3"/>
        <v>475.28750000000002</v>
      </c>
      <c r="M39" s="30">
        <v>0.03</v>
      </c>
      <c r="N39" s="29">
        <f t="shared" si="4"/>
        <v>310.09048543689318</v>
      </c>
      <c r="O39" s="29">
        <f t="shared" si="5"/>
        <v>8720.3720145631069</v>
      </c>
      <c r="P39" s="31">
        <v>0.48</v>
      </c>
      <c r="Q39" s="29">
        <f t="shared" si="6"/>
        <v>4185.78</v>
      </c>
    </row>
    <row r="40" spans="1:17" s="7" customFormat="1" ht="13.5" customHeight="1">
      <c r="A40" s="1">
        <v>38</v>
      </c>
      <c r="B40" s="22" t="s">
        <v>120</v>
      </c>
      <c r="C40" s="2" t="s">
        <v>75</v>
      </c>
      <c r="D40" s="2" t="s">
        <v>17</v>
      </c>
      <c r="E40" s="2">
        <v>50050201</v>
      </c>
      <c r="F40" s="3" t="s">
        <v>18</v>
      </c>
      <c r="G40" s="2" t="s">
        <v>84</v>
      </c>
      <c r="H40" s="2" t="s">
        <v>86</v>
      </c>
      <c r="I40" s="2">
        <v>4</v>
      </c>
      <c r="J40" s="2">
        <v>13</v>
      </c>
      <c r="K40" s="4">
        <v>482</v>
      </c>
      <c r="L40" s="4">
        <f t="shared" si="3"/>
        <v>24.1</v>
      </c>
      <c r="M40" s="5">
        <v>0.03</v>
      </c>
      <c r="N40" s="4">
        <f t="shared" si="4"/>
        <v>15.72349514563107</v>
      </c>
      <c r="O40" s="4">
        <f t="shared" si="5"/>
        <v>442.17650485436889</v>
      </c>
      <c r="P40" s="6">
        <v>0.48</v>
      </c>
      <c r="Q40" s="4">
        <f t="shared" si="6"/>
        <v>212.24</v>
      </c>
    </row>
    <row r="41" spans="1:17" s="7" customFormat="1" ht="13.5" customHeight="1">
      <c r="A41" s="1">
        <v>39</v>
      </c>
      <c r="B41" s="22" t="s">
        <v>120</v>
      </c>
      <c r="C41" s="2" t="s">
        <v>72</v>
      </c>
      <c r="D41" s="2" t="s">
        <v>17</v>
      </c>
      <c r="E41" s="2">
        <v>50050201</v>
      </c>
      <c r="F41" s="3" t="s">
        <v>18</v>
      </c>
      <c r="G41" s="2" t="s">
        <v>84</v>
      </c>
      <c r="H41" s="2" t="s">
        <v>86</v>
      </c>
      <c r="I41" s="2">
        <v>26</v>
      </c>
      <c r="J41" s="2">
        <v>347</v>
      </c>
      <c r="K41" s="4">
        <v>12367.75</v>
      </c>
      <c r="L41" s="4">
        <f t="shared" si="3"/>
        <v>618.38750000000005</v>
      </c>
      <c r="M41" s="5">
        <v>0.03</v>
      </c>
      <c r="N41" s="4">
        <f t="shared" si="4"/>
        <v>403.45281553398064</v>
      </c>
      <c r="O41" s="4">
        <f t="shared" si="5"/>
        <v>11345.909684466018</v>
      </c>
      <c r="P41" s="6">
        <v>0.48</v>
      </c>
      <c r="Q41" s="4">
        <f t="shared" si="6"/>
        <v>5446.04</v>
      </c>
    </row>
    <row r="42" spans="1:17" s="7" customFormat="1" ht="13.5" customHeight="1">
      <c r="A42" s="1">
        <v>40</v>
      </c>
      <c r="B42" s="22" t="s">
        <v>121</v>
      </c>
      <c r="C42" s="2" t="s">
        <v>39</v>
      </c>
      <c r="D42" s="2" t="s">
        <v>17</v>
      </c>
      <c r="E42" s="2">
        <v>50050201</v>
      </c>
      <c r="F42" s="3" t="s">
        <v>18</v>
      </c>
      <c r="G42" s="2" t="s">
        <v>84</v>
      </c>
      <c r="H42" s="2" t="s">
        <v>86</v>
      </c>
      <c r="I42" s="2">
        <v>3</v>
      </c>
      <c r="J42" s="2">
        <v>31</v>
      </c>
      <c r="K42" s="4">
        <v>943</v>
      </c>
      <c r="L42" s="4">
        <f t="shared" si="3"/>
        <v>47.150000000000006</v>
      </c>
      <c r="M42" s="5">
        <v>0.03</v>
      </c>
      <c r="N42" s="4">
        <f t="shared" si="4"/>
        <v>30.761941747572813</v>
      </c>
      <c r="O42" s="4">
        <f t="shared" si="5"/>
        <v>865.08805825242723</v>
      </c>
      <c r="P42" s="6">
        <v>0.48</v>
      </c>
      <c r="Q42" s="4">
        <f t="shared" si="6"/>
        <v>415.24</v>
      </c>
    </row>
    <row r="43" spans="1:17" s="7" customFormat="1" ht="13.5" customHeight="1">
      <c r="A43" s="1">
        <v>41</v>
      </c>
      <c r="B43" s="22" t="s">
        <v>112</v>
      </c>
      <c r="C43" s="2" t="s">
        <v>66</v>
      </c>
      <c r="D43" s="2" t="s">
        <v>17</v>
      </c>
      <c r="E43" s="2">
        <v>50050201</v>
      </c>
      <c r="F43" s="3" t="s">
        <v>18</v>
      </c>
      <c r="G43" s="2" t="s">
        <v>84</v>
      </c>
      <c r="H43" s="2" t="s">
        <v>86</v>
      </c>
      <c r="I43" s="2">
        <v>59</v>
      </c>
      <c r="J43" s="2">
        <v>1225</v>
      </c>
      <c r="K43" s="4">
        <v>63794.53</v>
      </c>
      <c r="L43" s="4">
        <f t="shared" si="3"/>
        <v>3189.7265000000002</v>
      </c>
      <c r="M43" s="5">
        <v>0.03</v>
      </c>
      <c r="N43" s="4">
        <f t="shared" si="4"/>
        <v>2081.0642796116504</v>
      </c>
      <c r="O43" s="4">
        <f t="shared" si="5"/>
        <v>58523.73922038835</v>
      </c>
      <c r="P43" s="6">
        <v>0.48</v>
      </c>
      <c r="Q43" s="4">
        <f t="shared" si="6"/>
        <v>28091.39</v>
      </c>
    </row>
    <row r="44" spans="1:17" s="7" customFormat="1" ht="13.5" customHeight="1">
      <c r="A44" s="1">
        <v>42</v>
      </c>
      <c r="B44" s="22" t="s">
        <v>113</v>
      </c>
      <c r="C44" s="2" t="s">
        <v>74</v>
      </c>
      <c r="D44" s="2" t="s">
        <v>17</v>
      </c>
      <c r="E44" s="2">
        <v>50050201</v>
      </c>
      <c r="F44" s="3" t="s">
        <v>18</v>
      </c>
      <c r="G44" s="2" t="s">
        <v>84</v>
      </c>
      <c r="H44" s="2" t="s">
        <v>86</v>
      </c>
      <c r="I44" s="2">
        <v>1</v>
      </c>
      <c r="J44" s="2">
        <v>14</v>
      </c>
      <c r="K44" s="4">
        <v>493</v>
      </c>
      <c r="L44" s="4">
        <f t="shared" si="3"/>
        <v>24.650000000000002</v>
      </c>
      <c r="M44" s="5">
        <v>0.03</v>
      </c>
      <c r="N44" s="4">
        <f t="shared" si="4"/>
        <v>16.082330097087379</v>
      </c>
      <c r="O44" s="4">
        <f t="shared" si="5"/>
        <v>452.26766990291264</v>
      </c>
      <c r="P44" s="6">
        <v>0.48</v>
      </c>
      <c r="Q44" s="4">
        <f t="shared" si="6"/>
        <v>217.09</v>
      </c>
    </row>
    <row r="45" spans="1:17" s="7" customFormat="1" ht="13.5" customHeight="1">
      <c r="A45" s="1">
        <v>43</v>
      </c>
      <c r="B45" s="22" t="s">
        <v>114</v>
      </c>
      <c r="C45" s="2" t="s">
        <v>61</v>
      </c>
      <c r="D45" s="2" t="s">
        <v>17</v>
      </c>
      <c r="E45" s="2">
        <v>50050201</v>
      </c>
      <c r="F45" s="3" t="s">
        <v>18</v>
      </c>
      <c r="G45" s="2" t="s">
        <v>84</v>
      </c>
      <c r="H45" s="2" t="s">
        <v>86</v>
      </c>
      <c r="I45" s="2">
        <v>5</v>
      </c>
      <c r="J45" s="2">
        <v>99</v>
      </c>
      <c r="K45" s="4">
        <v>4621</v>
      </c>
      <c r="L45" s="4">
        <f t="shared" si="3"/>
        <v>231.05</v>
      </c>
      <c r="M45" s="5">
        <v>0.03</v>
      </c>
      <c r="N45" s="4">
        <f t="shared" si="4"/>
        <v>150.74330097087378</v>
      </c>
      <c r="O45" s="4">
        <f t="shared" si="5"/>
        <v>4239.206699029126</v>
      </c>
      <c r="P45" s="6">
        <v>0.48</v>
      </c>
      <c r="Q45" s="4">
        <f t="shared" si="6"/>
        <v>2034.82</v>
      </c>
    </row>
    <row r="46" spans="1:17" s="7" customFormat="1" ht="13.5" customHeight="1">
      <c r="A46" s="1">
        <v>44</v>
      </c>
      <c r="B46" s="22" t="s">
        <v>115</v>
      </c>
      <c r="C46" s="2" t="s">
        <v>34</v>
      </c>
      <c r="D46" s="2" t="s">
        <v>17</v>
      </c>
      <c r="E46" s="2">
        <v>50050201</v>
      </c>
      <c r="F46" s="3" t="s">
        <v>18</v>
      </c>
      <c r="G46" s="2" t="s">
        <v>84</v>
      </c>
      <c r="H46" s="2" t="s">
        <v>86</v>
      </c>
      <c r="I46" s="2">
        <v>265</v>
      </c>
      <c r="J46" s="2">
        <v>7097</v>
      </c>
      <c r="K46" s="20">
        <v>269119.89</v>
      </c>
      <c r="L46" s="4">
        <f t="shared" si="3"/>
        <v>13455.994500000001</v>
      </c>
      <c r="M46" s="5">
        <v>0.03</v>
      </c>
      <c r="N46" s="4">
        <f t="shared" si="4"/>
        <v>8779.0566058252425</v>
      </c>
      <c r="O46" s="4">
        <f t="shared" si="5"/>
        <v>246884.83889417478</v>
      </c>
      <c r="P46" s="6">
        <v>0.48</v>
      </c>
      <c r="Q46" s="4">
        <f t="shared" si="6"/>
        <v>118504.72</v>
      </c>
    </row>
    <row r="47" spans="1:17" s="7" customFormat="1" ht="13.5" customHeight="1">
      <c r="A47" s="1">
        <v>45</v>
      </c>
      <c r="B47" s="22" t="s">
        <v>122</v>
      </c>
      <c r="C47" s="2" t="s">
        <v>78</v>
      </c>
      <c r="D47" s="2" t="s">
        <v>17</v>
      </c>
      <c r="E47" s="2">
        <v>50050201</v>
      </c>
      <c r="F47" s="3" t="s">
        <v>18</v>
      </c>
      <c r="G47" s="2" t="s">
        <v>84</v>
      </c>
      <c r="H47" s="2" t="s">
        <v>86</v>
      </c>
      <c r="I47" s="2">
        <v>13</v>
      </c>
      <c r="J47" s="2">
        <v>769</v>
      </c>
      <c r="K47" s="4">
        <v>33937.75</v>
      </c>
      <c r="L47" s="4">
        <f t="shared" si="3"/>
        <v>1696.8875</v>
      </c>
      <c r="M47" s="5">
        <v>0.03</v>
      </c>
      <c r="N47" s="4">
        <f t="shared" si="4"/>
        <v>1107.0955339805826</v>
      </c>
      <c r="O47" s="4">
        <f t="shared" si="5"/>
        <v>31133.766966019415</v>
      </c>
      <c r="P47" s="6">
        <v>0.48</v>
      </c>
      <c r="Q47" s="4">
        <f t="shared" si="6"/>
        <v>14944.21</v>
      </c>
    </row>
    <row r="48" spans="1:17" s="7" customFormat="1" ht="13.5" customHeight="1">
      <c r="A48" s="1">
        <v>46</v>
      </c>
      <c r="B48" s="22" t="s">
        <v>116</v>
      </c>
      <c r="C48" s="2" t="s">
        <v>80</v>
      </c>
      <c r="D48" s="2" t="s">
        <v>17</v>
      </c>
      <c r="E48" s="2">
        <v>50050201</v>
      </c>
      <c r="F48" s="3" t="s">
        <v>18</v>
      </c>
      <c r="G48" s="2" t="s">
        <v>84</v>
      </c>
      <c r="H48" s="2" t="s">
        <v>86</v>
      </c>
      <c r="I48" s="2">
        <v>25</v>
      </c>
      <c r="J48" s="2">
        <v>582</v>
      </c>
      <c r="K48" s="4">
        <v>32560.19</v>
      </c>
      <c r="L48" s="4">
        <f t="shared" si="3"/>
        <v>1628.0095000000001</v>
      </c>
      <c r="M48" s="5">
        <v>0.03</v>
      </c>
      <c r="N48" s="4">
        <f t="shared" si="4"/>
        <v>1062.1576543689321</v>
      </c>
      <c r="O48" s="4">
        <f t="shared" si="5"/>
        <v>29870.022845631065</v>
      </c>
      <c r="P48" s="6">
        <v>0.48</v>
      </c>
      <c r="Q48" s="4">
        <f t="shared" si="6"/>
        <v>14337.61</v>
      </c>
    </row>
    <row r="49" spans="1:17" s="7" customFormat="1" ht="13.5" customHeight="1">
      <c r="A49" s="1">
        <v>47</v>
      </c>
      <c r="B49" s="22" t="s">
        <v>117</v>
      </c>
      <c r="C49" s="2" t="s">
        <v>76</v>
      </c>
      <c r="D49" s="2" t="s">
        <v>17</v>
      </c>
      <c r="E49" s="2">
        <v>50050201</v>
      </c>
      <c r="F49" s="3" t="s">
        <v>18</v>
      </c>
      <c r="G49" s="2" t="s">
        <v>84</v>
      </c>
      <c r="H49" s="2" t="s">
        <v>86</v>
      </c>
      <c r="I49" s="2">
        <v>94</v>
      </c>
      <c r="J49" s="2">
        <v>3523</v>
      </c>
      <c r="K49" s="20">
        <v>137946.04999999999</v>
      </c>
      <c r="L49" s="4">
        <f t="shared" si="3"/>
        <v>6897.3024999999998</v>
      </c>
      <c r="M49" s="5">
        <v>0.03</v>
      </c>
      <c r="N49" s="4">
        <f t="shared" si="4"/>
        <v>4499.9876504854365</v>
      </c>
      <c r="O49" s="4">
        <f t="shared" si="5"/>
        <v>126548.75984951455</v>
      </c>
      <c r="P49" s="6">
        <v>0.48</v>
      </c>
      <c r="Q49" s="4">
        <f t="shared" si="6"/>
        <v>60743.4</v>
      </c>
    </row>
    <row r="50" spans="1:17" s="7" customFormat="1" ht="13.5" customHeight="1">
      <c r="A50" s="1">
        <v>48</v>
      </c>
      <c r="B50" s="22" t="s">
        <v>123</v>
      </c>
      <c r="C50" s="2" t="s">
        <v>57</v>
      </c>
      <c r="D50" s="2" t="s">
        <v>17</v>
      </c>
      <c r="E50" s="2">
        <v>50050201</v>
      </c>
      <c r="F50" s="3" t="s">
        <v>18</v>
      </c>
      <c r="G50" s="2" t="s">
        <v>84</v>
      </c>
      <c r="H50" s="2" t="s">
        <v>86</v>
      </c>
      <c r="I50" s="2">
        <v>28</v>
      </c>
      <c r="J50" s="2">
        <v>362</v>
      </c>
      <c r="K50" s="4">
        <v>20047.41</v>
      </c>
      <c r="L50" s="4">
        <f t="shared" si="3"/>
        <v>1002.3705</v>
      </c>
      <c r="M50" s="5">
        <v>0.03</v>
      </c>
      <c r="N50" s="4">
        <f t="shared" si="4"/>
        <v>653.97376310679601</v>
      </c>
      <c r="O50" s="4">
        <f t="shared" si="5"/>
        <v>18391.065736893204</v>
      </c>
      <c r="P50" s="6">
        <v>0.48</v>
      </c>
      <c r="Q50" s="4">
        <f t="shared" si="6"/>
        <v>8827.7099999999991</v>
      </c>
    </row>
    <row r="51" spans="1:17" s="7" customFormat="1" ht="13.5" customHeight="1">
      <c r="A51" s="1">
        <v>49</v>
      </c>
      <c r="B51" s="22" t="s">
        <v>118</v>
      </c>
      <c r="C51" s="2" t="s">
        <v>67</v>
      </c>
      <c r="D51" s="2" t="s">
        <v>17</v>
      </c>
      <c r="E51" s="2">
        <v>50050201</v>
      </c>
      <c r="F51" s="3" t="s">
        <v>18</v>
      </c>
      <c r="G51" s="2" t="s">
        <v>84</v>
      </c>
      <c r="H51" s="2" t="s">
        <v>86</v>
      </c>
      <c r="I51" s="2">
        <v>43</v>
      </c>
      <c r="J51" s="2">
        <v>363</v>
      </c>
      <c r="K51" s="4">
        <v>13336.5</v>
      </c>
      <c r="L51" s="4">
        <f t="shared" si="3"/>
        <v>666.82500000000005</v>
      </c>
      <c r="M51" s="5">
        <v>0.03</v>
      </c>
      <c r="N51" s="4">
        <f t="shared" si="4"/>
        <v>435.05475728155341</v>
      </c>
      <c r="O51" s="4">
        <f t="shared" si="5"/>
        <v>12234.620242718445</v>
      </c>
      <c r="P51" s="6">
        <v>0.48</v>
      </c>
      <c r="Q51" s="4">
        <f t="shared" si="6"/>
        <v>5872.62</v>
      </c>
    </row>
    <row r="52" spans="1:17" s="7" customFormat="1" ht="13.5" customHeight="1">
      <c r="A52" s="1">
        <v>50</v>
      </c>
      <c r="B52" s="22" t="s">
        <v>118</v>
      </c>
      <c r="C52" s="2" t="s">
        <v>71</v>
      </c>
      <c r="D52" s="2" t="s">
        <v>17</v>
      </c>
      <c r="E52" s="2">
        <v>50050201</v>
      </c>
      <c r="F52" s="3" t="s">
        <v>18</v>
      </c>
      <c r="G52" s="2" t="s">
        <v>84</v>
      </c>
      <c r="H52" s="2" t="s">
        <v>86</v>
      </c>
      <c r="I52" s="2">
        <v>3</v>
      </c>
      <c r="J52" s="2">
        <v>17</v>
      </c>
      <c r="K52" s="4">
        <v>526</v>
      </c>
      <c r="L52" s="4">
        <f t="shared" si="3"/>
        <v>26.3</v>
      </c>
      <c r="M52" s="5">
        <v>0.03</v>
      </c>
      <c r="N52" s="4">
        <f t="shared" si="4"/>
        <v>17.15883495145631</v>
      </c>
      <c r="O52" s="4">
        <f t="shared" si="5"/>
        <v>482.54116504854369</v>
      </c>
      <c r="P52" s="6">
        <v>0.48</v>
      </c>
      <c r="Q52" s="4">
        <f t="shared" si="6"/>
        <v>231.62</v>
      </c>
    </row>
    <row r="53" spans="1:17" s="7" customFormat="1" ht="13.5" customHeight="1">
      <c r="A53" s="1">
        <v>51</v>
      </c>
      <c r="B53" s="22" t="s">
        <v>119</v>
      </c>
      <c r="C53" s="2" t="s">
        <v>44</v>
      </c>
      <c r="D53" s="2" t="s">
        <v>17</v>
      </c>
      <c r="E53" s="2">
        <v>50050201</v>
      </c>
      <c r="F53" s="3" t="s">
        <v>18</v>
      </c>
      <c r="G53" s="2" t="s">
        <v>84</v>
      </c>
      <c r="H53" s="2" t="s">
        <v>86</v>
      </c>
      <c r="I53" s="2">
        <v>5</v>
      </c>
      <c r="J53" s="2">
        <v>13</v>
      </c>
      <c r="K53" s="4">
        <v>393</v>
      </c>
      <c r="L53" s="4">
        <f t="shared" si="3"/>
        <v>19.650000000000002</v>
      </c>
      <c r="M53" s="5">
        <v>0.03</v>
      </c>
      <c r="N53" s="4">
        <f t="shared" si="4"/>
        <v>12.820194174757281</v>
      </c>
      <c r="O53" s="4">
        <f t="shared" si="5"/>
        <v>360.52980582524276</v>
      </c>
      <c r="P53" s="6">
        <v>0.48</v>
      </c>
      <c r="Q53" s="4">
        <f t="shared" si="6"/>
        <v>173.05</v>
      </c>
    </row>
    <row r="54" spans="1:17" s="7" customFormat="1" ht="13.5" customHeight="1">
      <c r="A54" s="1"/>
      <c r="B54" s="22" t="s">
        <v>88</v>
      </c>
      <c r="C54" s="2"/>
      <c r="D54" s="2"/>
      <c r="E54" s="2"/>
      <c r="F54" s="3"/>
      <c r="G54" s="2"/>
      <c r="H54" s="2"/>
      <c r="I54" s="2">
        <f>SUM(I3:I53)</f>
        <v>2891</v>
      </c>
      <c r="J54" s="2">
        <f>SUM(J3:J53)</f>
        <v>93296</v>
      </c>
      <c r="K54" s="4">
        <f>SUM(K3:K53)</f>
        <v>3616669.06</v>
      </c>
      <c r="L54" s="4">
        <f t="shared" si="3"/>
        <v>180833.45300000001</v>
      </c>
      <c r="M54" s="5">
        <v>0.03</v>
      </c>
      <c r="N54" s="4">
        <f t="shared" si="4"/>
        <v>117980.66059805825</v>
      </c>
      <c r="O54" s="4">
        <f t="shared" si="5"/>
        <v>3317854.9464019416</v>
      </c>
      <c r="P54" s="6">
        <v>0.48</v>
      </c>
      <c r="Q54" s="4">
        <f>SUM(Q3:Q53)</f>
        <v>1592547.2400000002</v>
      </c>
    </row>
  </sheetData>
  <protectedRanges>
    <protectedRange sqref="B7:F22 C6:F6 B24:F31 C23:F23 A55:IV62616 C51:G51 B45:F47 C44:F44 B49:G50 C48:F48 B5:F5 A3:IV4 A54:F54 B52:F53 B33:F43 G5:IV54 C32:F32 A5:A53" name="区域1"/>
    <protectedRange sqref="B6 B48" name="区域1_1"/>
    <protectedRange sqref="B23" name="区域1_2"/>
    <protectedRange sqref="B51 B32" name="区域1_3"/>
    <protectedRange sqref="B44" name="区域1_4"/>
  </protectedRanges>
  <mergeCells count="1">
    <mergeCell ref="A1:Q1"/>
  </mergeCells>
  <phoneticPr fontId="1" type="noConversion"/>
  <pageMargins left="0.7" right="0.7" top="0.75" bottom="0.75" header="0.3" footer="0.3"/>
  <pageSetup scale="58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cp:lastPrinted>2018-07-02T07:12:57Z</cp:lastPrinted>
  <dcterms:created xsi:type="dcterms:W3CDTF">2015-11-10T02:18:22Z</dcterms:created>
  <dcterms:modified xsi:type="dcterms:W3CDTF">2018-08-01T05:40:48Z</dcterms:modified>
</cp:coreProperties>
</file>