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7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Q7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L4"/>
  <c r="L5"/>
  <c r="O5" s="1"/>
  <c r="Q5" s="1"/>
  <c r="L6"/>
  <c r="L7"/>
  <c r="O7" s="1"/>
  <c r="L8"/>
  <c r="L9"/>
  <c r="O9" s="1"/>
  <c r="Q9" s="1"/>
  <c r="L10"/>
  <c r="L11"/>
  <c r="O11" s="1"/>
  <c r="Q11" s="1"/>
  <c r="L12"/>
  <c r="L13"/>
  <c r="O13" s="1"/>
  <c r="Q13" s="1"/>
  <c r="L14"/>
  <c r="L15"/>
  <c r="O15" s="1"/>
  <c r="Q15" s="1"/>
  <c r="L16"/>
  <c r="L17"/>
  <c r="O17" s="1"/>
  <c r="Q17" s="1"/>
  <c r="L18"/>
  <c r="L19"/>
  <c r="O19" s="1"/>
  <c r="Q19" s="1"/>
  <c r="L20"/>
  <c r="L21"/>
  <c r="O21" s="1"/>
  <c r="Q21" s="1"/>
  <c r="L22"/>
  <c r="L23"/>
  <c r="O23" s="1"/>
  <c r="Q23" s="1"/>
  <c r="L24"/>
  <c r="L25"/>
  <c r="O25" s="1"/>
  <c r="Q25" s="1"/>
  <c r="L26"/>
  <c r="L27"/>
  <c r="O27" s="1"/>
  <c r="Q27" s="1"/>
  <c r="L28"/>
  <c r="L29"/>
  <c r="O29" s="1"/>
  <c r="Q29" s="1"/>
  <c r="L30"/>
  <c r="L31"/>
  <c r="O31" s="1"/>
  <c r="Q31" s="1"/>
  <c r="L32"/>
  <c r="L33"/>
  <c r="O33" s="1"/>
  <c r="Q33" s="1"/>
  <c r="L34"/>
  <c r="L35"/>
  <c r="O35" s="1"/>
  <c r="Q35" s="1"/>
  <c r="K36"/>
  <c r="O34" l="1"/>
  <c r="Q34" s="1"/>
  <c r="O30"/>
  <c r="Q30" s="1"/>
  <c r="O26"/>
  <c r="Q26" s="1"/>
  <c r="O22"/>
  <c r="Q22" s="1"/>
  <c r="O18"/>
  <c r="Q18" s="1"/>
  <c r="O14"/>
  <c r="Q14" s="1"/>
  <c r="O10"/>
  <c r="Q10" s="1"/>
  <c r="O32"/>
  <c r="Q32" s="1"/>
  <c r="O28"/>
  <c r="Q28" s="1"/>
  <c r="O24"/>
  <c r="Q24" s="1"/>
  <c r="O20"/>
  <c r="Q20" s="1"/>
  <c r="O16"/>
  <c r="Q16" s="1"/>
  <c r="O12"/>
  <c r="Q12" s="1"/>
  <c r="O8"/>
  <c r="Q8" s="1"/>
  <c r="O4"/>
  <c r="Q4" s="1"/>
  <c r="N36"/>
  <c r="O6"/>
  <c r="Q6" s="1"/>
  <c r="N3"/>
  <c r="Q3" l="1"/>
  <c r="Q36" s="1"/>
  <c r="L3"/>
  <c r="O3" s="1"/>
  <c r="O36" l="1"/>
</calcChain>
</file>

<file path=xl/sharedStrings.xml><?xml version="1.0" encoding="utf-8"?>
<sst xmlns="http://schemas.openxmlformats.org/spreadsheetml/2006/main" count="250" uniqueCount="111">
  <si>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</si>
  <si>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</si>
  <si>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</si>
  <si>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</si>
  <si>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</si>
  <si>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</si>
  <si>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</si>
  <si>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</si>
  <si>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</si>
  <si>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</si>
  <si>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</si>
  <si>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</si>
  <si>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</si>
  <si>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</si>
  <si>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</si>
  <si>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影院名称</t>
    <phoneticPr fontId="1" type="noConversion"/>
  </si>
  <si>
    <t>影院编码</t>
    <phoneticPr fontId="1" type="noConversion"/>
  </si>
  <si>
    <t>50070301</t>
    <phoneticPr fontId="1" type="noConversion"/>
  </si>
  <si>
    <t>中影设备</t>
  </si>
  <si>
    <t>2018年06月结算报表</t>
    <phoneticPr fontId="1" type="noConversion"/>
  </si>
  <si>
    <t>合计</t>
    <phoneticPr fontId="1" type="noConversion"/>
  </si>
  <si>
    <t>UME影城重庆九龙坡店</t>
    <phoneticPr fontId="1" type="noConversion"/>
  </si>
  <si>
    <t>动物世界（数字3D）</t>
  </si>
  <si>
    <t>001203772018</t>
  </si>
  <si>
    <t>侏罗纪世界2（数字3D）</t>
  </si>
  <si>
    <t>051201022018</t>
  </si>
  <si>
    <t>幸福马上来</t>
  </si>
  <si>
    <t>001102782017</t>
  </si>
  <si>
    <t>第七个小矮人</t>
  </si>
  <si>
    <t>066100982018</t>
  </si>
  <si>
    <t>猛虫过江</t>
  </si>
  <si>
    <t>001104442018</t>
  </si>
  <si>
    <t>动物世界（中国巨幕立体）</t>
  </si>
  <si>
    <t>001903772018</t>
  </si>
  <si>
    <t>金蝉脱壳2：冥府（数字）</t>
  </si>
  <si>
    <t>051101152018</t>
  </si>
  <si>
    <t>阿飞正传（数字）</t>
  </si>
  <si>
    <t>002101142018</t>
  </si>
  <si>
    <t>我不是药神</t>
  </si>
  <si>
    <t>001104962018</t>
  </si>
  <si>
    <t>复仇者联盟3：无限战争（数字3D）</t>
  </si>
  <si>
    <t>051200922018</t>
  </si>
  <si>
    <t>泄密者</t>
  </si>
  <si>
    <t>001103922018</t>
  </si>
  <si>
    <t>超人总动员2（数字3D）</t>
  </si>
  <si>
    <t>051201112018</t>
  </si>
  <si>
    <t>超时空同居</t>
  </si>
  <si>
    <t>001102802018</t>
  </si>
  <si>
    <t>我不是药神（中国巨幕）</t>
  </si>
  <si>
    <t>001804962018</t>
  </si>
  <si>
    <t>新大头儿子和小头爸爸3俄罗斯奇遇记</t>
  </si>
  <si>
    <t>001b03562018</t>
  </si>
  <si>
    <t>您一定不要错过 内蒙古民族电影70年</t>
  </si>
  <si>
    <t>001l05482017</t>
  </si>
  <si>
    <t>邪不压正</t>
  </si>
  <si>
    <t>001104952018</t>
  </si>
  <si>
    <t>阿修罗（数字3D）</t>
  </si>
  <si>
    <t>001204972018</t>
  </si>
  <si>
    <t>邪不压正（中国巨幕）</t>
  </si>
  <si>
    <t>001804952018</t>
  </si>
  <si>
    <t>小悟空（数字3D）</t>
  </si>
  <si>
    <t>001c03982018</t>
  </si>
  <si>
    <t>摩天营救（中国巨幕立体）</t>
  </si>
  <si>
    <t>051901202018</t>
  </si>
  <si>
    <t>兄弟班</t>
  </si>
  <si>
    <t>001104632017</t>
  </si>
  <si>
    <t>淘气大侦探（数字）</t>
  </si>
  <si>
    <t>051101262018</t>
  </si>
  <si>
    <t>淘气大侦探（数字3D）</t>
  </si>
  <si>
    <t>051201262018</t>
  </si>
  <si>
    <t>摩天营救（数字3D）</t>
  </si>
  <si>
    <t>051201202018</t>
  </si>
  <si>
    <t>汪星卧底（数字）</t>
  </si>
  <si>
    <t>051101182018</t>
  </si>
  <si>
    <t>昨日青空</t>
  </si>
  <si>
    <t>001b04542018</t>
  </si>
  <si>
    <t>神奇马戏团之动物饼干（数字3D）</t>
  </si>
  <si>
    <t>001c05642018</t>
  </si>
  <si>
    <t>风语咒（数字3D）</t>
  </si>
  <si>
    <t>001c05272018</t>
  </si>
  <si>
    <t>狄仁杰之四大天王（数字3D）</t>
  </si>
  <si>
    <t>001202172018</t>
  </si>
  <si>
    <t>狄仁杰之四大天王（中国巨幕立体）</t>
  </si>
  <si>
    <t>001902172018</t>
  </si>
  <si>
    <t>西虹市首富（中国巨幕）</t>
  </si>
  <si>
    <t>001806062018</t>
  </si>
  <si>
    <t>西虹市首富</t>
  </si>
  <si>
    <t>001106062018</t>
  </si>
  <si>
    <t>2018-7-1</t>
    <phoneticPr fontId="1" type="noConversion"/>
  </si>
  <si>
    <t>2018-7-31</t>
    <phoneticPr fontId="1" type="noConversion"/>
  </si>
  <si>
    <t>2018-7-19</t>
    <phoneticPr fontId="1" type="noConversion"/>
  </si>
  <si>
    <t>2018-7-7</t>
    <phoneticPr fontId="1" type="noConversion"/>
  </si>
  <si>
    <t>2018-7-12</t>
    <phoneticPr fontId="1" type="noConversion"/>
  </si>
  <si>
    <t>2018-7-4</t>
    <phoneticPr fontId="1" type="noConversion"/>
  </si>
  <si>
    <t>2018-7-9</t>
    <phoneticPr fontId="1" type="noConversion"/>
  </si>
  <si>
    <t>2018-7-26</t>
    <phoneticPr fontId="1" type="noConversion"/>
  </si>
  <si>
    <t>2018-7-2</t>
    <phoneticPr fontId="1" type="noConversion"/>
  </si>
  <si>
    <t>2018-7-3</t>
    <phoneticPr fontId="1" type="noConversion"/>
  </si>
  <si>
    <t>2018-7-6</t>
    <phoneticPr fontId="1" type="noConversion"/>
  </si>
  <si>
    <t>2018-7-25</t>
    <phoneticPr fontId="1" type="noConversion"/>
  </si>
  <si>
    <t>2018-7-13</t>
    <phoneticPr fontId="1" type="noConversion"/>
  </si>
  <si>
    <t>2018-7-16</t>
    <phoneticPr fontId="1" type="noConversion"/>
  </si>
  <si>
    <t>2018-7-15</t>
    <phoneticPr fontId="1" type="noConversion"/>
  </si>
  <si>
    <t>2018-7-14</t>
    <phoneticPr fontId="1" type="noConversion"/>
  </si>
  <si>
    <t>2018-7-20</t>
    <phoneticPr fontId="1" type="noConversion"/>
  </si>
  <si>
    <t>2018-7-24</t>
    <phoneticPr fontId="1" type="noConversion"/>
  </si>
  <si>
    <t>2018-7-29</t>
    <phoneticPr fontId="1" type="noConversion"/>
  </si>
  <si>
    <t>2018-7-21</t>
    <phoneticPr fontId="1" type="noConversion"/>
  </si>
  <si>
    <t>2018-7-22</t>
    <phoneticPr fontId="1" type="noConversion"/>
  </si>
  <si>
    <t>2018-7-27</t>
    <phoneticPr fontId="1" type="noConversion"/>
  </si>
  <si>
    <t>2018-7-28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</si>
</sst>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0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b/>
      <sz val="16"/>
      <name val="宋体"/>
      <family val="3"/>
      <charset val="134"/>
      <scheme val="major"/>
    </font>
    <font>
      <sz val="10"/>
      <name val="Arial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32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49" fontId="4" fillId="0" borderId="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49" fontId="6" fillId="2" borderId="1" xfId="0" applyNumberFormat="1" applyFont="1" applyFill="1" applyBorder="1" applyAlignment="1" applyProtection="1">
      <alignment horizontal="center" wrapText="1"/>
    </xf>
    <xf numFmtId="14" fontId="7" fillId="2" borderId="1" xfId="0" applyNumberFormat="1" applyFont="1" applyFill="1" applyBorder="1" applyAlignment="1" applyProtection="1">
      <alignment horizontal="center" wrapText="1"/>
    </xf>
    <xf numFmtId="176" fontId="7" fillId="2" borderId="1" xfId="0" applyNumberFormat="1" applyFont="1" applyFill="1" applyBorder="1" applyAlignment="1" applyProtection="1">
      <alignment horizontal="center" wrapText="1"/>
    </xf>
    <xf numFmtId="177" fontId="7" fillId="2" borderId="1" xfId="0" applyNumberFormat="1" applyFont="1" applyFill="1" applyBorder="1" applyAlignment="1" applyProtection="1">
      <alignment horizontal="center" wrapText="1"/>
    </xf>
    <xf numFmtId="0" fontId="1" fillId="0" borderId="1" xfId="2" applyFont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0" fillId="0" borderId="3" xfId="0" applyBorder="1"/>
    <xf numFmtId="178" fontId="1" fillId="0" borderId="1" xfId="2" applyNumberFormat="1" applyFon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178" fontId="10" fillId="0" borderId="1" xfId="2" applyNumberFormat="1" applyFont="1" applyBorder="1"/>
  </cellXfs>
  <cellStyles count="3">
    <cellStyle name="常规" xfId="0" builtinId="0"/>
    <cellStyle name="常规 2" xfId="2"/>
    <cellStyle name="常规 2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6"/>
  <sheetViews>
    <sheetView tabSelected="1" topLeftCell="D7" zoomScaleNormal="100" workbookViewId="0">
      <selection activeCell="H36" sqref="H36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19.1406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ht="31.5" customHeight="1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s="6" customFormat="1" ht="15.75">
      <c r="A2" s="15" t="s">
        <v>0</v>
      </c>
      <c r="B2" s="16" t="s">
        <v>7</v>
      </c>
      <c r="C2" s="17" t="s">
        <v>1</v>
      </c>
      <c r="D2" s="16" t="s">
        <v>15</v>
      </c>
      <c r="E2" s="16" t="s">
        <v>16</v>
      </c>
      <c r="F2" s="16" t="s">
        <v>10</v>
      </c>
      <c r="G2" s="18" t="s">
        <v>2</v>
      </c>
      <c r="H2" s="18" t="s">
        <v>3</v>
      </c>
      <c r="I2" s="16" t="s">
        <v>4</v>
      </c>
      <c r="J2" s="16" t="s">
        <v>5</v>
      </c>
      <c r="K2" s="19" t="s">
        <v>6</v>
      </c>
      <c r="L2" s="19" t="s">
        <v>11</v>
      </c>
      <c r="M2" s="19" t="s">
        <v>12</v>
      </c>
      <c r="N2" s="19" t="s">
        <v>13</v>
      </c>
      <c r="O2" s="19" t="s">
        <v>8</v>
      </c>
      <c r="P2" s="20" t="s">
        <v>14</v>
      </c>
      <c r="Q2" s="19" t="s">
        <v>9</v>
      </c>
    </row>
    <row r="3" spans="1:17" s="12" customFormat="1">
      <c r="A3" s="7">
        <v>1</v>
      </c>
      <c r="B3" s="29" t="s">
        <v>22</v>
      </c>
      <c r="C3" s="29" t="s">
        <v>23</v>
      </c>
      <c r="D3" s="9" t="s">
        <v>21</v>
      </c>
      <c r="E3" s="8" t="s">
        <v>17</v>
      </c>
      <c r="F3" s="9" t="s">
        <v>18</v>
      </c>
      <c r="G3" s="8" t="s">
        <v>88</v>
      </c>
      <c r="H3" s="8" t="s">
        <v>89</v>
      </c>
      <c r="I3" s="30">
        <v>253</v>
      </c>
      <c r="J3" s="30">
        <v>4281</v>
      </c>
      <c r="K3" s="31">
        <v>155621.54999999999</v>
      </c>
      <c r="L3" s="14">
        <f>K3*0.05</f>
        <v>7781.0774999999994</v>
      </c>
      <c r="M3" s="10">
        <v>0.03</v>
      </c>
      <c r="N3" s="14">
        <f>K3/1.03*0.03*1.12</f>
        <v>5076.5864854368929</v>
      </c>
      <c r="O3" s="14">
        <f>K3-L3-N3</f>
        <v>142763.88601456309</v>
      </c>
      <c r="P3" s="11">
        <v>0.48</v>
      </c>
      <c r="Q3" s="14">
        <f>ROUND(O3*P3,2)</f>
        <v>68526.67</v>
      </c>
    </row>
    <row r="4" spans="1:17" s="12" customFormat="1" ht="13.5" customHeight="1">
      <c r="A4" s="7">
        <v>2</v>
      </c>
      <c r="B4" s="29" t="s">
        <v>24</v>
      </c>
      <c r="C4" s="29" t="s">
        <v>25</v>
      </c>
      <c r="D4" s="9" t="s">
        <v>21</v>
      </c>
      <c r="E4" s="8" t="s">
        <v>17</v>
      </c>
      <c r="F4" s="9" t="s">
        <v>18</v>
      </c>
      <c r="G4" s="8" t="s">
        <v>88</v>
      </c>
      <c r="H4" s="8" t="s">
        <v>89</v>
      </c>
      <c r="I4" s="30">
        <v>239</v>
      </c>
      <c r="J4" s="30">
        <v>3721</v>
      </c>
      <c r="K4" s="31">
        <v>131036.83</v>
      </c>
      <c r="L4" s="14">
        <f t="shared" ref="L4:L35" si="0">K4*0.05</f>
        <v>6551.8415000000005</v>
      </c>
      <c r="M4" s="10">
        <v>0.03</v>
      </c>
      <c r="N4" s="14">
        <f t="shared" ref="N4:N35" si="1">K4/1.03*0.03*1.12</f>
        <v>4274.5995029126216</v>
      </c>
      <c r="O4" s="14">
        <f t="shared" ref="O4:O35" si="2">K4-L4-N4</f>
        <v>120210.38899708739</v>
      </c>
      <c r="P4" s="11">
        <v>0.48</v>
      </c>
      <c r="Q4" s="14">
        <f t="shared" ref="Q4:Q35" si="3">ROUND(O4*P4,2)</f>
        <v>57700.99</v>
      </c>
    </row>
    <row r="5" spans="1:17" s="12" customFormat="1" ht="13.5" customHeight="1">
      <c r="A5" s="7">
        <v>3</v>
      </c>
      <c r="B5" s="29" t="s">
        <v>26</v>
      </c>
      <c r="C5" s="29" t="s">
        <v>27</v>
      </c>
      <c r="D5" s="9" t="s">
        <v>21</v>
      </c>
      <c r="E5" s="8" t="s">
        <v>17</v>
      </c>
      <c r="F5" s="9" t="s">
        <v>18</v>
      </c>
      <c r="G5" s="8" t="s">
        <v>88</v>
      </c>
      <c r="H5" s="8" t="s">
        <v>90</v>
      </c>
      <c r="I5" s="30">
        <v>15</v>
      </c>
      <c r="J5" s="30">
        <v>322</v>
      </c>
      <c r="K5" s="31">
        <v>9989</v>
      </c>
      <c r="L5" s="14">
        <f t="shared" si="0"/>
        <v>499.45000000000005</v>
      </c>
      <c r="M5" s="10">
        <v>0.03</v>
      </c>
      <c r="N5" s="14">
        <f t="shared" si="1"/>
        <v>325.85475728155342</v>
      </c>
      <c r="O5" s="14">
        <f t="shared" si="2"/>
        <v>9163.695242718446</v>
      </c>
      <c r="P5" s="11">
        <v>0.48</v>
      </c>
      <c r="Q5" s="14">
        <f t="shared" si="3"/>
        <v>4398.57</v>
      </c>
    </row>
    <row r="6" spans="1:17" s="12" customFormat="1">
      <c r="A6" s="7">
        <v>4</v>
      </c>
      <c r="B6" s="29" t="s">
        <v>28</v>
      </c>
      <c r="C6" s="29" t="s">
        <v>29</v>
      </c>
      <c r="D6" s="9" t="s">
        <v>21</v>
      </c>
      <c r="E6" s="8" t="s">
        <v>17</v>
      </c>
      <c r="F6" s="9" t="s">
        <v>18</v>
      </c>
      <c r="G6" s="8" t="s">
        <v>88</v>
      </c>
      <c r="H6" s="8" t="s">
        <v>91</v>
      </c>
      <c r="I6" s="30">
        <v>3</v>
      </c>
      <c r="J6" s="30">
        <v>18</v>
      </c>
      <c r="K6" s="31">
        <v>531</v>
      </c>
      <c r="L6" s="14">
        <f t="shared" si="0"/>
        <v>26.55</v>
      </c>
      <c r="M6" s="10">
        <v>0.03</v>
      </c>
      <c r="N6" s="14">
        <f t="shared" si="1"/>
        <v>17.321941747572815</v>
      </c>
      <c r="O6" s="14">
        <f t="shared" si="2"/>
        <v>487.12805825242719</v>
      </c>
      <c r="P6" s="11">
        <v>0.48</v>
      </c>
      <c r="Q6" s="14">
        <f t="shared" si="3"/>
        <v>233.82</v>
      </c>
    </row>
    <row r="7" spans="1:17" s="12" customFormat="1">
      <c r="A7" s="7">
        <v>5</v>
      </c>
      <c r="B7" s="29" t="s">
        <v>30</v>
      </c>
      <c r="C7" s="29" t="s">
        <v>31</v>
      </c>
      <c r="D7" s="9" t="s">
        <v>21</v>
      </c>
      <c r="E7" s="8" t="s">
        <v>17</v>
      </c>
      <c r="F7" s="9" t="s">
        <v>18</v>
      </c>
      <c r="G7" s="8" t="s">
        <v>88</v>
      </c>
      <c r="H7" s="8" t="s">
        <v>92</v>
      </c>
      <c r="I7" s="30">
        <v>19</v>
      </c>
      <c r="J7" s="30">
        <v>137</v>
      </c>
      <c r="K7" s="31">
        <v>4961.6000000000004</v>
      </c>
      <c r="L7" s="14">
        <f t="shared" si="0"/>
        <v>248.08000000000004</v>
      </c>
      <c r="M7" s="10">
        <v>0.03</v>
      </c>
      <c r="N7" s="14">
        <f t="shared" si="1"/>
        <v>161.8541359223301</v>
      </c>
      <c r="O7" s="14">
        <f t="shared" si="2"/>
        <v>4551.6658640776704</v>
      </c>
      <c r="P7" s="11">
        <v>0.48</v>
      </c>
      <c r="Q7" s="14">
        <f t="shared" si="3"/>
        <v>2184.8000000000002</v>
      </c>
    </row>
    <row r="8" spans="1:17" s="12" customFormat="1">
      <c r="A8" s="7">
        <v>6</v>
      </c>
      <c r="B8" s="29" t="s">
        <v>32</v>
      </c>
      <c r="C8" s="29" t="s">
        <v>33</v>
      </c>
      <c r="D8" s="9" t="s">
        <v>21</v>
      </c>
      <c r="E8" s="8" t="s">
        <v>17</v>
      </c>
      <c r="F8" s="9" t="s">
        <v>18</v>
      </c>
      <c r="G8" s="8" t="s">
        <v>88</v>
      </c>
      <c r="H8" s="8" t="s">
        <v>93</v>
      </c>
      <c r="I8" s="30">
        <v>19</v>
      </c>
      <c r="J8" s="30">
        <v>379</v>
      </c>
      <c r="K8" s="31">
        <v>15906.35</v>
      </c>
      <c r="L8" s="14">
        <f t="shared" si="0"/>
        <v>795.31750000000011</v>
      </c>
      <c r="M8" s="10">
        <v>0.03</v>
      </c>
      <c r="N8" s="14">
        <f t="shared" si="1"/>
        <v>518.88675728155351</v>
      </c>
      <c r="O8" s="14">
        <f t="shared" si="2"/>
        <v>14592.145742718447</v>
      </c>
      <c r="P8" s="11">
        <v>0.48</v>
      </c>
      <c r="Q8" s="14">
        <f t="shared" si="3"/>
        <v>7004.23</v>
      </c>
    </row>
    <row r="9" spans="1:17" s="12" customFormat="1">
      <c r="A9" s="7">
        <v>7</v>
      </c>
      <c r="B9" s="29" t="s">
        <v>34</v>
      </c>
      <c r="C9" s="29" t="s">
        <v>35</v>
      </c>
      <c r="D9" s="9" t="s">
        <v>21</v>
      </c>
      <c r="E9" s="8" t="s">
        <v>17</v>
      </c>
      <c r="F9" s="9" t="s">
        <v>18</v>
      </c>
      <c r="G9" s="8" t="s">
        <v>88</v>
      </c>
      <c r="H9" s="8" t="s">
        <v>90</v>
      </c>
      <c r="I9" s="30">
        <v>62</v>
      </c>
      <c r="J9" s="30">
        <v>553</v>
      </c>
      <c r="K9" s="31">
        <v>19698.900000000001</v>
      </c>
      <c r="L9" s="14">
        <f t="shared" si="0"/>
        <v>984.94500000000016</v>
      </c>
      <c r="M9" s="10">
        <v>0.03</v>
      </c>
      <c r="N9" s="14">
        <f t="shared" si="1"/>
        <v>642.60489320388353</v>
      </c>
      <c r="O9" s="14">
        <f t="shared" si="2"/>
        <v>18071.350106796119</v>
      </c>
      <c r="P9" s="11">
        <v>0.48</v>
      </c>
      <c r="Q9" s="14">
        <f t="shared" si="3"/>
        <v>8674.25</v>
      </c>
    </row>
    <row r="10" spans="1:17" s="12" customFormat="1">
      <c r="A10" s="7">
        <v>8</v>
      </c>
      <c r="B10" s="29" t="s">
        <v>36</v>
      </c>
      <c r="C10" s="29" t="s">
        <v>37</v>
      </c>
      <c r="D10" s="9" t="s">
        <v>21</v>
      </c>
      <c r="E10" s="8" t="s">
        <v>17</v>
      </c>
      <c r="F10" s="9" t="s">
        <v>18</v>
      </c>
      <c r="G10" s="8" t="s">
        <v>88</v>
      </c>
      <c r="H10" s="8" t="s">
        <v>92</v>
      </c>
      <c r="I10" s="30">
        <v>3</v>
      </c>
      <c r="J10" s="30">
        <v>10</v>
      </c>
      <c r="K10" s="31">
        <v>346</v>
      </c>
      <c r="L10" s="14">
        <f t="shared" si="0"/>
        <v>17.3</v>
      </c>
      <c r="M10" s="10">
        <v>0.03</v>
      </c>
      <c r="N10" s="14">
        <f t="shared" si="1"/>
        <v>11.286990291262136</v>
      </c>
      <c r="O10" s="14">
        <f t="shared" si="2"/>
        <v>317.41300970873783</v>
      </c>
      <c r="P10" s="11">
        <v>0.48</v>
      </c>
      <c r="Q10" s="14">
        <f t="shared" si="3"/>
        <v>152.36000000000001</v>
      </c>
    </row>
    <row r="11" spans="1:17" s="12" customFormat="1">
      <c r="A11" s="7">
        <v>9</v>
      </c>
      <c r="B11" s="29" t="s">
        <v>38</v>
      </c>
      <c r="C11" s="29" t="s">
        <v>39</v>
      </c>
      <c r="D11" s="9" t="s">
        <v>21</v>
      </c>
      <c r="E11" s="8" t="s">
        <v>17</v>
      </c>
      <c r="F11" s="9" t="s">
        <v>18</v>
      </c>
      <c r="G11" s="8" t="s">
        <v>88</v>
      </c>
      <c r="H11" s="13" t="s">
        <v>89</v>
      </c>
      <c r="I11" s="30">
        <v>594</v>
      </c>
      <c r="J11" s="30">
        <v>24736</v>
      </c>
      <c r="K11" s="31">
        <v>884210.14</v>
      </c>
      <c r="L11" s="14">
        <f t="shared" si="0"/>
        <v>44210.507000000005</v>
      </c>
      <c r="M11" s="10">
        <v>0.03</v>
      </c>
      <c r="N11" s="14">
        <f t="shared" si="1"/>
        <v>28844.136605825242</v>
      </c>
      <c r="O11" s="14">
        <f t="shared" si="2"/>
        <v>811155.49639417476</v>
      </c>
      <c r="P11" s="11">
        <v>0.48</v>
      </c>
      <c r="Q11" s="14">
        <f t="shared" si="3"/>
        <v>389354.64</v>
      </c>
    </row>
    <row r="12" spans="1:17" s="5" customFormat="1">
      <c r="A12" s="7">
        <v>10</v>
      </c>
      <c r="B12" s="29" t="s">
        <v>40</v>
      </c>
      <c r="C12" s="29" t="s">
        <v>41</v>
      </c>
      <c r="D12" s="9" t="s">
        <v>21</v>
      </c>
      <c r="E12" s="8" t="s">
        <v>17</v>
      </c>
      <c r="F12" s="22" t="s">
        <v>18</v>
      </c>
      <c r="G12" s="8" t="s">
        <v>88</v>
      </c>
      <c r="H12" s="26" t="s">
        <v>94</v>
      </c>
      <c r="I12" s="30">
        <v>3</v>
      </c>
      <c r="J12" s="30">
        <v>11</v>
      </c>
      <c r="K12" s="31">
        <v>468</v>
      </c>
      <c r="L12" s="14">
        <f t="shared" si="0"/>
        <v>23.400000000000002</v>
      </c>
      <c r="M12" s="10">
        <v>0.03</v>
      </c>
      <c r="N12" s="14">
        <f t="shared" si="1"/>
        <v>15.266796116504855</v>
      </c>
      <c r="O12" s="14">
        <f t="shared" si="2"/>
        <v>429.33320388349517</v>
      </c>
      <c r="P12" s="11">
        <v>0.48</v>
      </c>
      <c r="Q12" s="14">
        <f t="shared" si="3"/>
        <v>206.08</v>
      </c>
    </row>
    <row r="13" spans="1:17">
      <c r="A13" s="7">
        <v>11</v>
      </c>
      <c r="B13" s="29" t="s">
        <v>42</v>
      </c>
      <c r="C13" s="29" t="s">
        <v>43</v>
      </c>
      <c r="D13" s="9" t="s">
        <v>21</v>
      </c>
      <c r="E13" s="8" t="s">
        <v>17</v>
      </c>
      <c r="F13" s="22" t="s">
        <v>18</v>
      </c>
      <c r="G13" s="8" t="s">
        <v>88</v>
      </c>
      <c r="H13" s="26" t="s">
        <v>93</v>
      </c>
      <c r="I13" s="30">
        <v>9</v>
      </c>
      <c r="J13" s="30">
        <v>29</v>
      </c>
      <c r="K13" s="31">
        <v>1043.4000000000001</v>
      </c>
      <c r="L13" s="14">
        <f t="shared" si="0"/>
        <v>52.170000000000009</v>
      </c>
      <c r="M13" s="10">
        <v>0.03</v>
      </c>
      <c r="N13" s="14">
        <f t="shared" si="1"/>
        <v>34.037126213592238</v>
      </c>
      <c r="O13" s="14">
        <f t="shared" si="2"/>
        <v>957.19287378640786</v>
      </c>
      <c r="P13" s="11">
        <v>0.48</v>
      </c>
      <c r="Q13" s="14">
        <f t="shared" si="3"/>
        <v>459.45</v>
      </c>
    </row>
    <row r="14" spans="1:17">
      <c r="A14" s="7">
        <v>12</v>
      </c>
      <c r="B14" s="29" t="s">
        <v>44</v>
      </c>
      <c r="C14" s="29" t="s">
        <v>45</v>
      </c>
      <c r="D14" s="9" t="s">
        <v>21</v>
      </c>
      <c r="E14" s="8" t="s">
        <v>17</v>
      </c>
      <c r="F14" s="22" t="s">
        <v>18</v>
      </c>
      <c r="G14" s="8" t="s">
        <v>88</v>
      </c>
      <c r="H14" s="27" t="s">
        <v>95</v>
      </c>
      <c r="I14" s="30">
        <v>133</v>
      </c>
      <c r="J14" s="30">
        <v>1380</v>
      </c>
      <c r="K14" s="31">
        <v>47309.1</v>
      </c>
      <c r="L14" s="14">
        <f t="shared" si="0"/>
        <v>2365.4549999999999</v>
      </c>
      <c r="M14" s="10">
        <v>0.03</v>
      </c>
      <c r="N14" s="14">
        <f t="shared" si="1"/>
        <v>1543.2871456310679</v>
      </c>
      <c r="O14" s="14">
        <f t="shared" si="2"/>
        <v>43400.357854368929</v>
      </c>
      <c r="P14" s="11">
        <v>0.48</v>
      </c>
      <c r="Q14" s="14">
        <f t="shared" si="3"/>
        <v>20832.169999999998</v>
      </c>
    </row>
    <row r="15" spans="1:17">
      <c r="A15" s="7">
        <v>13</v>
      </c>
      <c r="B15" s="29" t="s">
        <v>46</v>
      </c>
      <c r="C15" s="29" t="s">
        <v>47</v>
      </c>
      <c r="D15" s="9" t="s">
        <v>21</v>
      </c>
      <c r="E15" s="8" t="s">
        <v>17</v>
      </c>
      <c r="F15" s="22" t="s">
        <v>18</v>
      </c>
      <c r="G15" s="8" t="s">
        <v>96</v>
      </c>
      <c r="H15" s="27" t="s">
        <v>93</v>
      </c>
      <c r="I15" s="30">
        <v>4</v>
      </c>
      <c r="J15" s="30">
        <v>17</v>
      </c>
      <c r="K15" s="31">
        <v>596</v>
      </c>
      <c r="L15" s="14">
        <f t="shared" si="0"/>
        <v>29.8</v>
      </c>
      <c r="M15" s="10">
        <v>0.03</v>
      </c>
      <c r="N15" s="14">
        <f t="shared" si="1"/>
        <v>19.442330097087378</v>
      </c>
      <c r="O15" s="14">
        <f t="shared" si="2"/>
        <v>546.75766990291265</v>
      </c>
      <c r="P15" s="11">
        <v>0.48</v>
      </c>
      <c r="Q15" s="14">
        <f t="shared" si="3"/>
        <v>262.44</v>
      </c>
    </row>
    <row r="16" spans="1:17" s="5" customFormat="1">
      <c r="A16" s="7">
        <v>14</v>
      </c>
      <c r="B16" s="29" t="s">
        <v>48</v>
      </c>
      <c r="C16" s="29" t="s">
        <v>49</v>
      </c>
      <c r="D16" s="9" t="s">
        <v>21</v>
      </c>
      <c r="E16" s="8" t="s">
        <v>17</v>
      </c>
      <c r="F16" s="22" t="s">
        <v>18</v>
      </c>
      <c r="G16" s="8" t="s">
        <v>97</v>
      </c>
      <c r="H16" s="26" t="s">
        <v>90</v>
      </c>
      <c r="I16" s="30">
        <v>75</v>
      </c>
      <c r="J16" s="30">
        <v>4569</v>
      </c>
      <c r="K16" s="31">
        <v>178768.03</v>
      </c>
      <c r="L16" s="14">
        <f t="shared" si="0"/>
        <v>8938.4014999999999</v>
      </c>
      <c r="M16" s="10">
        <v>0.03</v>
      </c>
      <c r="N16" s="14">
        <f t="shared" si="1"/>
        <v>5831.6561242718453</v>
      </c>
      <c r="O16" s="14">
        <f t="shared" si="2"/>
        <v>163997.97237572813</v>
      </c>
      <c r="P16" s="11">
        <v>0.48</v>
      </c>
      <c r="Q16" s="14">
        <f t="shared" si="3"/>
        <v>78719.03</v>
      </c>
    </row>
    <row r="17" spans="1:17">
      <c r="A17" s="7">
        <v>15</v>
      </c>
      <c r="B17" s="29" t="s">
        <v>50</v>
      </c>
      <c r="C17" s="29" t="s">
        <v>51</v>
      </c>
      <c r="D17" s="9" t="s">
        <v>21</v>
      </c>
      <c r="E17" s="8" t="s">
        <v>17</v>
      </c>
      <c r="F17" s="22" t="s">
        <v>18</v>
      </c>
      <c r="G17" s="8" t="s">
        <v>98</v>
      </c>
      <c r="H17" s="27" t="s">
        <v>89</v>
      </c>
      <c r="I17" s="30">
        <v>66</v>
      </c>
      <c r="J17" s="30">
        <v>1184</v>
      </c>
      <c r="K17" s="31">
        <v>39297.800000000003</v>
      </c>
      <c r="L17" s="14">
        <f t="shared" si="0"/>
        <v>1964.8900000000003</v>
      </c>
      <c r="M17" s="10">
        <v>0.03</v>
      </c>
      <c r="N17" s="14">
        <f t="shared" si="1"/>
        <v>1281.947650485437</v>
      </c>
      <c r="O17" s="14">
        <f t="shared" si="2"/>
        <v>36050.962349514564</v>
      </c>
      <c r="P17" s="11">
        <v>0.48</v>
      </c>
      <c r="Q17" s="14">
        <f t="shared" si="3"/>
        <v>17304.46</v>
      </c>
    </row>
    <row r="18" spans="1:17">
      <c r="A18" s="7">
        <v>16</v>
      </c>
      <c r="B18" s="29" t="s">
        <v>52</v>
      </c>
      <c r="C18" s="29" t="s">
        <v>53</v>
      </c>
      <c r="D18" s="9" t="s">
        <v>21</v>
      </c>
      <c r="E18" s="8" t="s">
        <v>17</v>
      </c>
      <c r="F18" s="22" t="s">
        <v>18</v>
      </c>
      <c r="G18" s="8" t="s">
        <v>91</v>
      </c>
      <c r="H18" s="27" t="s">
        <v>99</v>
      </c>
      <c r="I18" s="30">
        <v>25</v>
      </c>
      <c r="J18" s="30">
        <v>532</v>
      </c>
      <c r="K18" s="31">
        <v>12796.85</v>
      </c>
      <c r="L18" s="14">
        <f t="shared" si="0"/>
        <v>639.84250000000009</v>
      </c>
      <c r="M18" s="10">
        <v>0.03</v>
      </c>
      <c r="N18" s="14">
        <f t="shared" si="1"/>
        <v>417.45064077669906</v>
      </c>
      <c r="O18" s="14">
        <f t="shared" si="2"/>
        <v>11739.556859223301</v>
      </c>
      <c r="P18" s="11">
        <v>0.48</v>
      </c>
      <c r="Q18" s="14">
        <f t="shared" si="3"/>
        <v>5634.99</v>
      </c>
    </row>
    <row r="19" spans="1:17">
      <c r="A19" s="7">
        <v>17</v>
      </c>
      <c r="B19" s="29" t="s">
        <v>54</v>
      </c>
      <c r="C19" s="29" t="s">
        <v>55</v>
      </c>
      <c r="D19" s="9" t="s">
        <v>21</v>
      </c>
      <c r="E19" s="8" t="s">
        <v>17</v>
      </c>
      <c r="F19" s="22" t="s">
        <v>18</v>
      </c>
      <c r="G19" s="8" t="s">
        <v>100</v>
      </c>
      <c r="H19" s="27" t="s">
        <v>89</v>
      </c>
      <c r="I19" s="30">
        <v>286</v>
      </c>
      <c r="J19" s="30">
        <v>5195</v>
      </c>
      <c r="K19" s="31">
        <v>182062.43</v>
      </c>
      <c r="L19" s="14">
        <f t="shared" si="0"/>
        <v>9103.1214999999993</v>
      </c>
      <c r="M19" s="10">
        <v>0.03</v>
      </c>
      <c r="N19" s="14">
        <f t="shared" si="1"/>
        <v>5939.1239300970874</v>
      </c>
      <c r="O19" s="14">
        <f t="shared" si="2"/>
        <v>167020.18456990289</v>
      </c>
      <c r="P19" s="11">
        <v>0.48</v>
      </c>
      <c r="Q19" s="14">
        <f t="shared" si="3"/>
        <v>80169.69</v>
      </c>
    </row>
    <row r="20" spans="1:17">
      <c r="A20" s="7">
        <v>18</v>
      </c>
      <c r="B20" s="29" t="s">
        <v>56</v>
      </c>
      <c r="C20" s="29" t="s">
        <v>57</v>
      </c>
      <c r="D20" s="9" t="s">
        <v>21</v>
      </c>
      <c r="E20" s="8" t="s">
        <v>17</v>
      </c>
      <c r="F20" s="22" t="s">
        <v>18</v>
      </c>
      <c r="G20" s="27" t="s">
        <v>100</v>
      </c>
      <c r="H20" s="27" t="s">
        <v>101</v>
      </c>
      <c r="I20" s="30">
        <v>38</v>
      </c>
      <c r="J20" s="30">
        <v>607</v>
      </c>
      <c r="K20" s="31">
        <v>20084.7</v>
      </c>
      <c r="L20" s="14">
        <f t="shared" si="0"/>
        <v>1004.2350000000001</v>
      </c>
      <c r="M20" s="10">
        <v>0.03</v>
      </c>
      <c r="N20" s="14">
        <f t="shared" si="1"/>
        <v>655.19021359223314</v>
      </c>
      <c r="O20" s="14">
        <f t="shared" si="2"/>
        <v>18425.274786407768</v>
      </c>
      <c r="P20" s="11">
        <v>0.48</v>
      </c>
      <c r="Q20" s="14">
        <f t="shared" si="3"/>
        <v>8844.1299999999992</v>
      </c>
    </row>
    <row r="21" spans="1:17">
      <c r="A21" s="7">
        <v>19</v>
      </c>
      <c r="B21" s="29" t="s">
        <v>58</v>
      </c>
      <c r="C21" s="29" t="s">
        <v>59</v>
      </c>
      <c r="D21" s="9" t="s">
        <v>21</v>
      </c>
      <c r="E21" s="8" t="s">
        <v>17</v>
      </c>
      <c r="F21" s="22" t="s">
        <v>18</v>
      </c>
      <c r="G21" s="27" t="s">
        <v>100</v>
      </c>
      <c r="H21" s="27" t="s">
        <v>102</v>
      </c>
      <c r="I21" s="30">
        <v>11</v>
      </c>
      <c r="J21" s="30">
        <v>383</v>
      </c>
      <c r="K21" s="31">
        <v>15957.8</v>
      </c>
      <c r="L21" s="14">
        <f t="shared" si="0"/>
        <v>797.89</v>
      </c>
      <c r="M21" s="10">
        <v>0.03</v>
      </c>
      <c r="N21" s="14">
        <f t="shared" si="1"/>
        <v>520.56512621359229</v>
      </c>
      <c r="O21" s="14">
        <f t="shared" si="2"/>
        <v>14639.344873786407</v>
      </c>
      <c r="P21" s="11">
        <v>0.48</v>
      </c>
      <c r="Q21" s="14">
        <f t="shared" si="3"/>
        <v>7026.89</v>
      </c>
    </row>
    <row r="22" spans="1:17">
      <c r="A22" s="7">
        <v>20</v>
      </c>
      <c r="B22" s="29" t="s">
        <v>60</v>
      </c>
      <c r="C22" s="29" t="s">
        <v>61</v>
      </c>
      <c r="D22" s="9" t="s">
        <v>21</v>
      </c>
      <c r="E22" s="8" t="s">
        <v>17</v>
      </c>
      <c r="F22" s="22" t="s">
        <v>18</v>
      </c>
      <c r="G22" s="27" t="s">
        <v>103</v>
      </c>
      <c r="H22" s="27" t="s">
        <v>104</v>
      </c>
      <c r="I22" s="30">
        <v>14</v>
      </c>
      <c r="J22" s="30">
        <v>154</v>
      </c>
      <c r="K22" s="31">
        <v>5065.1499999999996</v>
      </c>
      <c r="L22" s="14">
        <f t="shared" si="0"/>
        <v>253.25749999999999</v>
      </c>
      <c r="M22" s="10">
        <v>0.03</v>
      </c>
      <c r="N22" s="14">
        <f t="shared" si="1"/>
        <v>165.23207766990291</v>
      </c>
      <c r="O22" s="14">
        <f t="shared" si="2"/>
        <v>4646.6604223300974</v>
      </c>
      <c r="P22" s="11">
        <v>0.48</v>
      </c>
      <c r="Q22" s="14">
        <f t="shared" si="3"/>
        <v>2230.4</v>
      </c>
    </row>
    <row r="23" spans="1:17">
      <c r="A23" s="7">
        <v>21</v>
      </c>
      <c r="B23" s="29" t="s">
        <v>62</v>
      </c>
      <c r="C23" s="29" t="s">
        <v>63</v>
      </c>
      <c r="D23" s="9" t="s">
        <v>21</v>
      </c>
      <c r="E23" s="8" t="s">
        <v>17</v>
      </c>
      <c r="F23" s="22" t="s">
        <v>18</v>
      </c>
      <c r="G23" s="27" t="s">
        <v>104</v>
      </c>
      <c r="H23" s="27" t="s">
        <v>95</v>
      </c>
      <c r="I23" s="30">
        <v>46</v>
      </c>
      <c r="J23" s="30">
        <v>1864</v>
      </c>
      <c r="K23" s="31">
        <v>72425.399999999994</v>
      </c>
      <c r="L23" s="14">
        <f t="shared" si="0"/>
        <v>3621.27</v>
      </c>
      <c r="M23" s="10">
        <v>0.03</v>
      </c>
      <c r="N23" s="14">
        <f t="shared" si="1"/>
        <v>2362.6149902912616</v>
      </c>
      <c r="O23" s="14">
        <f t="shared" si="2"/>
        <v>66441.515009708732</v>
      </c>
      <c r="P23" s="11">
        <v>0.48</v>
      </c>
      <c r="Q23" s="14">
        <f t="shared" si="3"/>
        <v>31891.93</v>
      </c>
    </row>
    <row r="24" spans="1:17">
      <c r="A24" s="7">
        <v>22</v>
      </c>
      <c r="B24" s="29" t="s">
        <v>64</v>
      </c>
      <c r="C24" s="29" t="s">
        <v>65</v>
      </c>
      <c r="D24" s="9" t="s">
        <v>21</v>
      </c>
      <c r="E24" s="8" t="s">
        <v>17</v>
      </c>
      <c r="F24" s="22" t="s">
        <v>18</v>
      </c>
      <c r="G24" s="27" t="s">
        <v>104</v>
      </c>
      <c r="H24" s="27" t="s">
        <v>105</v>
      </c>
      <c r="I24" s="30">
        <v>4</v>
      </c>
      <c r="J24" s="30">
        <v>11</v>
      </c>
      <c r="K24" s="31">
        <v>296.5</v>
      </c>
      <c r="L24" s="14">
        <f t="shared" si="0"/>
        <v>14.825000000000001</v>
      </c>
      <c r="M24" s="10">
        <v>0.03</v>
      </c>
      <c r="N24" s="14">
        <f t="shared" si="1"/>
        <v>9.6722330097087372</v>
      </c>
      <c r="O24" s="14">
        <f t="shared" si="2"/>
        <v>272.00276699029126</v>
      </c>
      <c r="P24" s="11">
        <v>0.48</v>
      </c>
      <c r="Q24" s="14">
        <f t="shared" si="3"/>
        <v>130.56</v>
      </c>
    </row>
    <row r="25" spans="1:17">
      <c r="A25" s="7">
        <v>23</v>
      </c>
      <c r="B25" s="29" t="s">
        <v>66</v>
      </c>
      <c r="C25" s="29" t="s">
        <v>67</v>
      </c>
      <c r="D25" s="9" t="s">
        <v>21</v>
      </c>
      <c r="E25" s="8" t="s">
        <v>17</v>
      </c>
      <c r="F25" s="22" t="s">
        <v>18</v>
      </c>
      <c r="G25" s="27" t="s">
        <v>104</v>
      </c>
      <c r="H25" s="27" t="s">
        <v>106</v>
      </c>
      <c r="I25" s="30">
        <v>22</v>
      </c>
      <c r="J25" s="30">
        <v>141</v>
      </c>
      <c r="K25" s="31">
        <v>4179.3999999999996</v>
      </c>
      <c r="L25" s="14">
        <f t="shared" si="0"/>
        <v>208.97</v>
      </c>
      <c r="M25" s="10">
        <v>0.03</v>
      </c>
      <c r="N25" s="14">
        <f t="shared" si="1"/>
        <v>136.33770873786406</v>
      </c>
      <c r="O25" s="14">
        <f t="shared" si="2"/>
        <v>3834.0922912621359</v>
      </c>
      <c r="P25" s="11">
        <v>0.48</v>
      </c>
      <c r="Q25" s="14">
        <f t="shared" si="3"/>
        <v>1840.36</v>
      </c>
    </row>
    <row r="26" spans="1:17">
      <c r="A26" s="7">
        <v>24</v>
      </c>
      <c r="B26" s="29" t="s">
        <v>68</v>
      </c>
      <c r="C26" s="29" t="s">
        <v>69</v>
      </c>
      <c r="D26" s="9" t="s">
        <v>21</v>
      </c>
      <c r="E26" s="8" t="s">
        <v>17</v>
      </c>
      <c r="F26" s="22" t="s">
        <v>18</v>
      </c>
      <c r="G26" s="27" t="s">
        <v>104</v>
      </c>
      <c r="H26" s="27" t="s">
        <v>104</v>
      </c>
      <c r="I26" s="30">
        <v>2</v>
      </c>
      <c r="J26" s="30">
        <v>2</v>
      </c>
      <c r="K26" s="31">
        <v>68</v>
      </c>
      <c r="L26" s="14">
        <f t="shared" si="0"/>
        <v>3.4000000000000004</v>
      </c>
      <c r="M26" s="10">
        <v>0.03</v>
      </c>
      <c r="N26" s="14">
        <f t="shared" si="1"/>
        <v>2.2182524271844661</v>
      </c>
      <c r="O26" s="14">
        <f t="shared" si="2"/>
        <v>62.381747572815527</v>
      </c>
      <c r="P26" s="11">
        <v>0.48</v>
      </c>
      <c r="Q26" s="14">
        <f t="shared" si="3"/>
        <v>29.94</v>
      </c>
    </row>
    <row r="27" spans="1:17">
      <c r="A27" s="7">
        <v>25</v>
      </c>
      <c r="B27" s="29" t="s">
        <v>70</v>
      </c>
      <c r="C27" s="29" t="s">
        <v>71</v>
      </c>
      <c r="D27" s="9" t="s">
        <v>21</v>
      </c>
      <c r="E27" s="8" t="s">
        <v>17</v>
      </c>
      <c r="F27" s="22" t="s">
        <v>18</v>
      </c>
      <c r="G27" s="27" t="s">
        <v>104</v>
      </c>
      <c r="H27" s="27" t="s">
        <v>89</v>
      </c>
      <c r="I27" s="30">
        <v>181</v>
      </c>
      <c r="J27" s="30">
        <v>5137</v>
      </c>
      <c r="K27" s="31">
        <v>185461.42</v>
      </c>
      <c r="L27" s="14">
        <f t="shared" si="0"/>
        <v>9273.0710000000017</v>
      </c>
      <c r="M27" s="10">
        <v>0.03</v>
      </c>
      <c r="N27" s="14">
        <f t="shared" si="1"/>
        <v>6050.003603883496</v>
      </c>
      <c r="O27" s="14">
        <f t="shared" si="2"/>
        <v>170138.34539611652</v>
      </c>
      <c r="P27" s="11">
        <v>0.48</v>
      </c>
      <c r="Q27" s="14">
        <f t="shared" si="3"/>
        <v>81666.41</v>
      </c>
    </row>
    <row r="28" spans="1:17">
      <c r="A28" s="7">
        <v>26</v>
      </c>
      <c r="B28" s="29" t="s">
        <v>72</v>
      </c>
      <c r="C28" s="29" t="s">
        <v>73</v>
      </c>
      <c r="D28" s="9" t="s">
        <v>21</v>
      </c>
      <c r="E28" s="8" t="s">
        <v>17</v>
      </c>
      <c r="F28" s="22" t="s">
        <v>18</v>
      </c>
      <c r="G28" s="27" t="s">
        <v>104</v>
      </c>
      <c r="H28" s="27" t="s">
        <v>106</v>
      </c>
      <c r="I28" s="30">
        <v>15</v>
      </c>
      <c r="J28" s="30">
        <v>132</v>
      </c>
      <c r="K28" s="31">
        <v>4323.7</v>
      </c>
      <c r="L28" s="14">
        <f t="shared" si="0"/>
        <v>216.185</v>
      </c>
      <c r="M28" s="10">
        <v>0.03</v>
      </c>
      <c r="N28" s="14">
        <f t="shared" si="1"/>
        <v>141.04497087378641</v>
      </c>
      <c r="O28" s="14">
        <f t="shared" si="2"/>
        <v>3966.4700291262129</v>
      </c>
      <c r="P28" s="11">
        <v>0.48</v>
      </c>
      <c r="Q28" s="14">
        <f t="shared" si="3"/>
        <v>1903.91</v>
      </c>
    </row>
    <row r="29" spans="1:17">
      <c r="A29" s="7">
        <v>27</v>
      </c>
      <c r="B29" s="29" t="s">
        <v>74</v>
      </c>
      <c r="C29" s="29" t="s">
        <v>75</v>
      </c>
      <c r="D29" s="9" t="s">
        <v>21</v>
      </c>
      <c r="E29" s="8" t="s">
        <v>17</v>
      </c>
      <c r="F29" s="22" t="s">
        <v>18</v>
      </c>
      <c r="G29" s="27" t="s">
        <v>107</v>
      </c>
      <c r="H29" s="27" t="s">
        <v>108</v>
      </c>
      <c r="I29" s="30">
        <v>2</v>
      </c>
      <c r="J29" s="30">
        <v>45</v>
      </c>
      <c r="K29" s="31">
        <v>1554</v>
      </c>
      <c r="L29" s="14">
        <f t="shared" si="0"/>
        <v>77.7</v>
      </c>
      <c r="M29" s="10">
        <v>0.03</v>
      </c>
      <c r="N29" s="14">
        <f t="shared" si="1"/>
        <v>50.69359223300971</v>
      </c>
      <c r="O29" s="14">
        <f t="shared" si="2"/>
        <v>1425.6064077669903</v>
      </c>
      <c r="P29" s="11">
        <v>0.48</v>
      </c>
      <c r="Q29" s="14">
        <f t="shared" si="3"/>
        <v>684.29</v>
      </c>
    </row>
    <row r="30" spans="1:17">
      <c r="A30" s="7">
        <v>28</v>
      </c>
      <c r="B30" s="29" t="s">
        <v>76</v>
      </c>
      <c r="C30" s="29" t="s">
        <v>77</v>
      </c>
      <c r="D30" s="9" t="s">
        <v>21</v>
      </c>
      <c r="E30" s="8" t="s">
        <v>17</v>
      </c>
      <c r="F30" s="22" t="s">
        <v>18</v>
      </c>
      <c r="G30" s="27" t="s">
        <v>107</v>
      </c>
      <c r="H30" s="27" t="s">
        <v>89</v>
      </c>
      <c r="I30" s="30">
        <v>43</v>
      </c>
      <c r="J30" s="30">
        <v>374</v>
      </c>
      <c r="K30" s="31">
        <v>12456</v>
      </c>
      <c r="L30" s="14">
        <f t="shared" si="0"/>
        <v>622.80000000000007</v>
      </c>
      <c r="M30" s="10">
        <v>0.03</v>
      </c>
      <c r="N30" s="14">
        <f t="shared" si="1"/>
        <v>406.33165048543691</v>
      </c>
      <c r="O30" s="14">
        <f t="shared" si="2"/>
        <v>11426.868349514563</v>
      </c>
      <c r="P30" s="11">
        <v>0.48</v>
      </c>
      <c r="Q30" s="14">
        <f t="shared" si="3"/>
        <v>5484.9</v>
      </c>
    </row>
    <row r="31" spans="1:17">
      <c r="A31" s="7">
        <v>29</v>
      </c>
      <c r="B31" s="29" t="s">
        <v>78</v>
      </c>
      <c r="C31" s="29" t="s">
        <v>79</v>
      </c>
      <c r="D31" s="9" t="s">
        <v>21</v>
      </c>
      <c r="E31" s="8" t="s">
        <v>17</v>
      </c>
      <c r="F31" s="22" t="s">
        <v>18</v>
      </c>
      <c r="G31" s="27" t="s">
        <v>108</v>
      </c>
      <c r="H31" s="27" t="s">
        <v>108</v>
      </c>
      <c r="I31" s="30">
        <v>1</v>
      </c>
      <c r="J31" s="30">
        <v>23</v>
      </c>
      <c r="K31" s="31">
        <v>818</v>
      </c>
      <c r="L31" s="14">
        <f t="shared" si="0"/>
        <v>40.900000000000006</v>
      </c>
      <c r="M31" s="10">
        <v>0.03</v>
      </c>
      <c r="N31" s="14">
        <f t="shared" si="1"/>
        <v>26.684271844660199</v>
      </c>
      <c r="O31" s="14">
        <f t="shared" si="2"/>
        <v>750.41572815533982</v>
      </c>
      <c r="P31" s="11">
        <v>0.48</v>
      </c>
      <c r="Q31" s="14">
        <f t="shared" si="3"/>
        <v>360.2</v>
      </c>
    </row>
    <row r="32" spans="1:17">
      <c r="A32" s="7">
        <v>30</v>
      </c>
      <c r="B32" s="29" t="s">
        <v>80</v>
      </c>
      <c r="C32" s="29" t="s">
        <v>81</v>
      </c>
      <c r="D32" s="9" t="s">
        <v>21</v>
      </c>
      <c r="E32" s="8" t="s">
        <v>17</v>
      </c>
      <c r="F32" s="22" t="s">
        <v>18</v>
      </c>
      <c r="G32" s="27" t="s">
        <v>99</v>
      </c>
      <c r="H32" s="27" t="s">
        <v>89</v>
      </c>
      <c r="I32" s="30">
        <v>117</v>
      </c>
      <c r="J32" s="30">
        <v>3459</v>
      </c>
      <c r="K32" s="31">
        <v>135033.18</v>
      </c>
      <c r="L32" s="14">
        <f t="shared" si="0"/>
        <v>6751.6589999999997</v>
      </c>
      <c r="M32" s="10">
        <v>0.03</v>
      </c>
      <c r="N32" s="14">
        <f t="shared" si="1"/>
        <v>4404.9658718446608</v>
      </c>
      <c r="O32" s="14">
        <f t="shared" si="2"/>
        <v>123876.55512815533</v>
      </c>
      <c r="P32" s="11">
        <v>0.48</v>
      </c>
      <c r="Q32" s="14">
        <f t="shared" si="3"/>
        <v>59460.75</v>
      </c>
    </row>
    <row r="33" spans="1:17">
      <c r="A33" s="7">
        <v>31</v>
      </c>
      <c r="B33" s="29" t="s">
        <v>82</v>
      </c>
      <c r="C33" s="29" t="s">
        <v>83</v>
      </c>
      <c r="D33" s="9" t="s">
        <v>21</v>
      </c>
      <c r="E33" s="8" t="s">
        <v>17</v>
      </c>
      <c r="F33" s="22" t="s">
        <v>18</v>
      </c>
      <c r="G33" s="27" t="s">
        <v>109</v>
      </c>
      <c r="H33" s="27" t="s">
        <v>110</v>
      </c>
      <c r="I33" s="30">
        <v>5</v>
      </c>
      <c r="J33" s="30">
        <v>306</v>
      </c>
      <c r="K33" s="31">
        <v>12391.35</v>
      </c>
      <c r="L33" s="14">
        <f t="shared" si="0"/>
        <v>619.56750000000011</v>
      </c>
      <c r="M33" s="10">
        <v>0.03</v>
      </c>
      <c r="N33" s="14">
        <f t="shared" si="1"/>
        <v>404.22267961165051</v>
      </c>
      <c r="O33" s="14">
        <f t="shared" si="2"/>
        <v>11367.559820388351</v>
      </c>
      <c r="P33" s="11">
        <v>0.48</v>
      </c>
      <c r="Q33" s="14">
        <f t="shared" si="3"/>
        <v>5456.43</v>
      </c>
    </row>
    <row r="34" spans="1:17">
      <c r="A34" s="7">
        <v>32</v>
      </c>
      <c r="B34" s="29" t="s">
        <v>84</v>
      </c>
      <c r="C34" s="29" t="s">
        <v>85</v>
      </c>
      <c r="D34" s="9" t="s">
        <v>21</v>
      </c>
      <c r="E34" s="8" t="s">
        <v>17</v>
      </c>
      <c r="F34" s="22" t="s">
        <v>18</v>
      </c>
      <c r="G34" s="27" t="s">
        <v>109</v>
      </c>
      <c r="H34" s="27" t="s">
        <v>89</v>
      </c>
      <c r="I34" s="30">
        <v>22</v>
      </c>
      <c r="J34" s="30">
        <v>2050</v>
      </c>
      <c r="K34" s="31">
        <v>80682.649999999994</v>
      </c>
      <c r="L34" s="14">
        <f t="shared" si="0"/>
        <v>4034.1324999999997</v>
      </c>
      <c r="M34" s="10">
        <v>0.03</v>
      </c>
      <c r="N34" s="14">
        <f t="shared" si="1"/>
        <v>2631.9777087378643</v>
      </c>
      <c r="O34" s="14">
        <f t="shared" si="2"/>
        <v>74016.539791262127</v>
      </c>
      <c r="P34" s="11">
        <v>0.48</v>
      </c>
      <c r="Q34" s="14">
        <f t="shared" si="3"/>
        <v>35527.94</v>
      </c>
    </row>
    <row r="35" spans="1:17">
      <c r="A35" s="7">
        <v>33</v>
      </c>
      <c r="B35" s="29" t="s">
        <v>86</v>
      </c>
      <c r="C35" s="29" t="s">
        <v>87</v>
      </c>
      <c r="D35" s="9" t="s">
        <v>21</v>
      </c>
      <c r="E35" s="8" t="s">
        <v>17</v>
      </c>
      <c r="F35" s="22" t="s">
        <v>18</v>
      </c>
      <c r="G35" s="27" t="s">
        <v>109</v>
      </c>
      <c r="H35" s="27" t="s">
        <v>89</v>
      </c>
      <c r="I35" s="30">
        <v>129</v>
      </c>
      <c r="J35" s="30">
        <v>8418</v>
      </c>
      <c r="K35" s="31">
        <v>287093.19</v>
      </c>
      <c r="L35" s="14">
        <f t="shared" si="0"/>
        <v>14354.659500000002</v>
      </c>
      <c r="M35" s="10">
        <v>0.03</v>
      </c>
      <c r="N35" s="14">
        <f t="shared" si="1"/>
        <v>9365.3700815533994</v>
      </c>
      <c r="O35" s="14">
        <f t="shared" si="2"/>
        <v>263373.16041844658</v>
      </c>
      <c r="P35" s="11">
        <v>0.48</v>
      </c>
      <c r="Q35" s="14">
        <f t="shared" si="3"/>
        <v>126419.12</v>
      </c>
    </row>
    <row r="36" spans="1:17" ht="24.75" customHeight="1">
      <c r="A36" s="24"/>
      <c r="B36" s="23" t="s">
        <v>20</v>
      </c>
      <c r="C36" s="21"/>
      <c r="D36" s="21"/>
      <c r="E36" s="21"/>
      <c r="F36" s="21"/>
      <c r="G36" s="21"/>
      <c r="H36" s="21"/>
      <c r="I36" s="25"/>
      <c r="J36" s="25"/>
      <c r="K36" s="25">
        <f>SUM(K3:K35)</f>
        <v>2522533.42</v>
      </c>
      <c r="L36" s="25"/>
      <c r="M36" s="25"/>
      <c r="N36" s="25">
        <f>SUM(N6:N35)</f>
        <v>72611.428100970879</v>
      </c>
      <c r="O36" s="25">
        <f>SUM(O6:O35)</f>
        <v>2041980.3098990293</v>
      </c>
      <c r="P36" s="25"/>
      <c r="Q36" s="25">
        <f>SUM(Q3:Q35)</f>
        <v>1110776.8000000003</v>
      </c>
    </row>
  </sheetData>
  <protectedRanges>
    <protectedRange sqref="A3:IV65393" name="区域1"/>
  </protectedRanges>
  <mergeCells count="1">
    <mergeCell ref="A1:Q1"/>
  </mergeCells>
  <phoneticPr fontId="1" type="noConversion"/>
  <pageMargins left="0.7" right="0.7" top="0.75" bottom="0.75" header="0.3" footer="0.3"/>
  <pageSetup scale="5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2018-06-11T07:54:17Z</cp:lastPrinted>
  <dcterms:created xsi:type="dcterms:W3CDTF">2015-11-10T02:18:22Z</dcterms:created>
  <dcterms:modified xsi:type="dcterms:W3CDTF">2018-08-01T02:29:39Z</dcterms:modified>
</cp:coreProperties>
</file>