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45" yWindow="15" windowWidth="21390" windowHeight="116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Q11" i="1"/>
  <c r="K24"/>
  <c r="O3" l="1"/>
  <c r="Q3" s="1"/>
  <c r="O2"/>
  <c r="N2"/>
  <c r="N3"/>
  <c r="L3"/>
  <c r="L4"/>
  <c r="N4"/>
  <c r="O4"/>
  <c r="Q4" s="1"/>
  <c r="L5"/>
  <c r="N5"/>
  <c r="O5"/>
  <c r="Q5" s="1"/>
  <c r="L6"/>
  <c r="N6"/>
  <c r="O6"/>
  <c r="Q6" s="1"/>
  <c r="L7"/>
  <c r="N7"/>
  <c r="O7"/>
  <c r="Q7" s="1"/>
  <c r="L8"/>
  <c r="N8"/>
  <c r="O8"/>
  <c r="Q8" s="1"/>
  <c r="L9"/>
  <c r="N9"/>
  <c r="O9"/>
  <c r="Q9" s="1"/>
  <c r="L10"/>
  <c r="N10"/>
  <c r="O10"/>
  <c r="Q10" s="1"/>
  <c r="L11"/>
  <c r="N11"/>
  <c r="O11"/>
  <c r="L12"/>
  <c r="N12"/>
  <c r="O12"/>
  <c r="Q12" s="1"/>
  <c r="L13"/>
  <c r="N13"/>
  <c r="O13"/>
  <c r="Q13" s="1"/>
  <c r="L14"/>
  <c r="N14"/>
  <c r="O14"/>
  <c r="Q14" s="1"/>
  <c r="L15"/>
  <c r="N15"/>
  <c r="O15"/>
  <c r="Q15" s="1"/>
  <c r="L16"/>
  <c r="N16"/>
  <c r="O16"/>
  <c r="Q16" s="1"/>
  <c r="L17"/>
  <c r="N17"/>
  <c r="O17"/>
  <c r="Q17" s="1"/>
  <c r="L18"/>
  <c r="N18"/>
  <c r="O18"/>
  <c r="Q18" s="1"/>
  <c r="L19"/>
  <c r="N19"/>
  <c r="O19"/>
  <c r="Q19" s="1"/>
  <c r="L20"/>
  <c r="N20"/>
  <c r="O20"/>
  <c r="Q20" s="1"/>
  <c r="L21"/>
  <c r="N21"/>
  <c r="O21"/>
  <c r="Q21" s="1"/>
  <c r="L22"/>
  <c r="N22"/>
  <c r="O22"/>
  <c r="Q22" s="1"/>
  <c r="L23"/>
  <c r="N23"/>
  <c r="O23"/>
  <c r="Q23" s="1"/>
  <c r="L2"/>
  <c r="Q2" l="1"/>
  <c r="Q24" s="1"/>
  <c r="O24"/>
  <c r="N24"/>
</calcChain>
</file>

<file path=xl/sharedStrings.xml><?xml version="1.0" encoding="utf-8"?>
<sst xmlns="http://schemas.openxmlformats.org/spreadsheetml/2006/main" count="150" uniqueCount="66">
  <si>
    <t>序号</t>
  </si>
  <si>
    <t>影片名称</t>
    <phoneticPr fontId="3" type="noConversion"/>
  </si>
  <si>
    <t>影片编码</t>
  </si>
  <si>
    <t>影院名称</t>
    <phoneticPr fontId="3" type="noConversion"/>
  </si>
  <si>
    <t>影院编码</t>
    <phoneticPr fontId="3" type="noConversion"/>
  </si>
  <si>
    <t>设备归属</t>
    <phoneticPr fontId="3" type="noConversion"/>
  </si>
  <si>
    <t>开始日期</t>
    <phoneticPr fontId="3" type="noConversion"/>
  </si>
  <si>
    <t>结束日期</t>
    <phoneticPr fontId="3" type="noConversion"/>
  </si>
  <si>
    <t>总场次</t>
    <phoneticPr fontId="3" type="noConversion"/>
  </si>
  <si>
    <t>总人次</t>
    <phoneticPr fontId="3" type="noConversion"/>
  </si>
  <si>
    <t>总票房</t>
    <phoneticPr fontId="3" type="noConversion"/>
  </si>
  <si>
    <t>电影专项基金</t>
    <phoneticPr fontId="3" type="noConversion"/>
  </si>
  <si>
    <t>增值税率</t>
    <phoneticPr fontId="3" type="noConversion"/>
  </si>
  <si>
    <t>税金</t>
    <phoneticPr fontId="3" type="noConversion"/>
  </si>
  <si>
    <t>净票房</t>
    <phoneticPr fontId="3" type="noConversion"/>
  </si>
  <si>
    <t>分账比例</t>
    <phoneticPr fontId="3" type="noConversion"/>
  </si>
  <si>
    <t>分账片款</t>
    <phoneticPr fontId="3" type="noConversion"/>
  </si>
  <si>
    <t>中影设备</t>
    <phoneticPr fontId="3" type="noConversion"/>
  </si>
  <si>
    <t>重庆百丽宫谢家湾影院</t>
  </si>
  <si>
    <t>合计</t>
    <phoneticPr fontId="3" type="noConversion"/>
  </si>
  <si>
    <t>幸福马上来</t>
  </si>
  <si>
    <t>001102782017</t>
  </si>
  <si>
    <t>侏罗纪世界2（数字3D）</t>
  </si>
  <si>
    <t>猛虫过江</t>
  </si>
  <si>
    <t>泄密者</t>
  </si>
  <si>
    <t>超人总动员2（数字3D）</t>
  </si>
  <si>
    <t>生存家族（数字）</t>
  </si>
  <si>
    <t>动物世界（数字3D）</t>
  </si>
  <si>
    <t>阿飞正传（数字）</t>
  </si>
  <si>
    <t>最后一球（数字）</t>
  </si>
  <si>
    <t>金蝉脱壳2：冥府（数字）</t>
  </si>
  <si>
    <t>我不是药神</t>
  </si>
  <si>
    <t>051201022018</t>
  </si>
  <si>
    <t>001104442018</t>
  </si>
  <si>
    <t>001103922018</t>
  </si>
  <si>
    <t>051201112018</t>
  </si>
  <si>
    <t>012101122018</t>
  </si>
  <si>
    <t>001203772018</t>
  </si>
  <si>
    <t>002101142018</t>
  </si>
  <si>
    <t>091101172018</t>
  </si>
  <si>
    <t>051101152018</t>
  </si>
  <si>
    <t>001104962018</t>
  </si>
  <si>
    <t>新大头儿子和小头爸爸3俄罗斯奇遇记</t>
  </si>
  <si>
    <t>001b03562018</t>
  </si>
  <si>
    <t>邪不压正</t>
  </si>
  <si>
    <t>001104952018</t>
  </si>
  <si>
    <t>阿修罗（数字3D）</t>
  </si>
  <si>
    <t>001204972018</t>
  </si>
  <si>
    <t>小悟空（数字3D）</t>
  </si>
  <si>
    <t>001c03982018</t>
  </si>
  <si>
    <t>摩天营救（数字3D）</t>
  </si>
  <si>
    <t>051201202018</t>
  </si>
  <si>
    <t>淘气大侦探（数字3D）</t>
  </si>
  <si>
    <t>051201262018</t>
  </si>
  <si>
    <t>汪星卧底（数字）</t>
  </si>
  <si>
    <t>051101182018</t>
  </si>
  <si>
    <t>北方一片苍茫</t>
  </si>
  <si>
    <t>001108552017</t>
  </si>
  <si>
    <t>神奇马戏团之动物饼干（数字3D）</t>
  </si>
  <si>
    <t>001c05642018</t>
  </si>
  <si>
    <t>狄仁杰之四大天王（数字3D）</t>
  </si>
  <si>
    <t>001202172018</t>
  </si>
  <si>
    <t>西虹市首富</t>
  </si>
  <si>
    <t>001106062018</t>
  </si>
  <si>
    <t>2018-07-01</t>
    <phoneticPr fontId="3" type="noConversion"/>
  </si>
  <si>
    <t>2018-07-31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</si>
</sst>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7">
    <font>
      <sz val="11"/>
      <color theme="1"/>
      <name val="宋体"/>
      <family val="2"/>
      <charset val="134"/>
      <scheme val="minor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wrapText="1"/>
    </xf>
    <xf numFmtId="49" fontId="2" fillId="2" borderId="1" xfId="0" applyNumberFormat="1" applyFont="1" applyFill="1" applyBorder="1" applyAlignment="1" applyProtection="1">
      <alignment horizontal="center" wrapText="1"/>
    </xf>
    <xf numFmtId="49" fontId="1" fillId="2" borderId="1" xfId="0" applyNumberFormat="1" applyFont="1" applyFill="1" applyBorder="1" applyAlignment="1" applyProtection="1">
      <alignment horizontal="center" wrapText="1"/>
    </xf>
    <xf numFmtId="14" fontId="2" fillId="2" borderId="1" xfId="0" applyNumberFormat="1" applyFont="1" applyFill="1" applyBorder="1" applyAlignment="1" applyProtection="1">
      <alignment horizontal="center" wrapText="1"/>
    </xf>
    <xf numFmtId="176" fontId="2" fillId="2" borderId="1" xfId="0" applyNumberFormat="1" applyFont="1" applyFill="1" applyBorder="1" applyAlignment="1" applyProtection="1">
      <alignment horizontal="center" wrapText="1"/>
    </xf>
    <xf numFmtId="177" fontId="2" fillId="2" borderId="1" xfId="0" applyNumberFormat="1" applyFont="1" applyFill="1" applyBorder="1" applyAlignment="1" applyProtection="1">
      <alignment horizontal="center" wrapText="1"/>
    </xf>
    <xf numFmtId="0" fontId="4" fillId="0" borderId="0" xfId="0" applyFont="1" applyAlignme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/>
    <xf numFmtId="49" fontId="0" fillId="0" borderId="2" xfId="0" applyNumberFormat="1" applyFill="1" applyBorder="1" applyAlignment="1"/>
    <xf numFmtId="49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right" vertical="center"/>
    </xf>
    <xf numFmtId="14" fontId="0" fillId="3" borderId="2" xfId="0" applyNumberFormat="1" applyFill="1" applyBorder="1" applyAlignment="1"/>
    <xf numFmtId="49" fontId="0" fillId="3" borderId="2" xfId="0" applyNumberFormat="1" applyFill="1" applyBorder="1" applyAlignment="1"/>
    <xf numFmtId="49" fontId="5" fillId="3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4"/>
  <sheetViews>
    <sheetView tabSelected="1" workbookViewId="0">
      <selection activeCell="D7" sqref="D7"/>
    </sheetView>
  </sheetViews>
  <sheetFormatPr defaultRowHeight="21.75" customHeight="1"/>
  <cols>
    <col min="1" max="1" width="6" bestFit="1" customWidth="1"/>
    <col min="2" max="2" width="29.875" bestFit="1" customWidth="1"/>
    <col min="3" max="3" width="12.25" bestFit="1" customWidth="1"/>
    <col min="4" max="4" width="18.625" bestFit="1" customWidth="1"/>
    <col min="5" max="8" width="10.25" bestFit="1" customWidth="1"/>
    <col min="9" max="10" width="8.125" bestFit="1" customWidth="1"/>
    <col min="11" max="11" width="11.5" customWidth="1"/>
    <col min="12" max="12" width="15" bestFit="1" customWidth="1"/>
    <col min="13" max="13" width="10.25" bestFit="1" customWidth="1"/>
    <col min="14" max="14" width="9.875" customWidth="1"/>
    <col min="15" max="15" width="11.875" customWidth="1"/>
    <col min="16" max="16" width="10.25" bestFit="1" customWidth="1"/>
    <col min="17" max="17" width="11.125" customWidth="1"/>
  </cols>
  <sheetData>
    <row r="1" spans="1:17" s="7" customFormat="1" ht="21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</row>
    <row r="2" spans="1:17" s="14" customFormat="1" ht="21.75" customHeight="1">
      <c r="A2" s="8">
        <v>1</v>
      </c>
      <c r="B2" s="16" t="s">
        <v>27</v>
      </c>
      <c r="C2" s="16" t="s">
        <v>37</v>
      </c>
      <c r="D2" s="10" t="s">
        <v>18</v>
      </c>
      <c r="E2" s="9">
        <v>50070081</v>
      </c>
      <c r="F2" s="10" t="s">
        <v>17</v>
      </c>
      <c r="G2" s="16" t="s">
        <v>64</v>
      </c>
      <c r="H2" s="16" t="s">
        <v>65</v>
      </c>
      <c r="I2" s="16">
        <v>178</v>
      </c>
      <c r="J2" s="16">
        <v>2886</v>
      </c>
      <c r="K2" s="17">
        <v>126242</v>
      </c>
      <c r="L2" s="11">
        <f>K2*0.05</f>
        <v>6312.1</v>
      </c>
      <c r="M2" s="12">
        <v>0.03</v>
      </c>
      <c r="N2" s="11">
        <f>K2*(1-0.96737864)</f>
        <v>4118.1857291200058</v>
      </c>
      <c r="O2" s="11">
        <f>K2*0.91737864</f>
        <v>115811.71427088001</v>
      </c>
      <c r="P2" s="13">
        <v>0.48</v>
      </c>
      <c r="Q2" s="11">
        <f>O2*P2</f>
        <v>55589.622850022402</v>
      </c>
    </row>
    <row r="3" spans="1:17" ht="21.75" customHeight="1">
      <c r="A3" s="8">
        <v>2</v>
      </c>
      <c r="B3" s="16" t="s">
        <v>22</v>
      </c>
      <c r="C3" s="16" t="s">
        <v>32</v>
      </c>
      <c r="D3" s="10" t="s">
        <v>18</v>
      </c>
      <c r="E3" s="9">
        <v>50070081</v>
      </c>
      <c r="F3" s="10" t="s">
        <v>17</v>
      </c>
      <c r="G3" s="16" t="s">
        <v>64</v>
      </c>
      <c r="H3" s="16" t="s">
        <v>65</v>
      </c>
      <c r="I3" s="16">
        <v>116</v>
      </c>
      <c r="J3" s="16">
        <v>1345</v>
      </c>
      <c r="K3" s="17">
        <v>57222</v>
      </c>
      <c r="L3" s="11">
        <f t="shared" ref="L3:L23" si="0">K3*0.05</f>
        <v>2861.1000000000004</v>
      </c>
      <c r="M3" s="12">
        <v>0.03</v>
      </c>
      <c r="N3" s="11">
        <f>K3*(1-0.96737864)</f>
        <v>1866.6594619200025</v>
      </c>
      <c r="O3" s="11">
        <f>K3*0.91737864</f>
        <v>52494.240538080005</v>
      </c>
      <c r="P3" s="13">
        <v>0.48</v>
      </c>
      <c r="Q3" s="11">
        <f>O3*P3</f>
        <v>25197.235458278403</v>
      </c>
    </row>
    <row r="4" spans="1:17" ht="21.75" customHeight="1">
      <c r="A4" s="8">
        <v>3</v>
      </c>
      <c r="B4" s="16" t="s">
        <v>26</v>
      </c>
      <c r="C4" s="16" t="s">
        <v>36</v>
      </c>
      <c r="D4" s="10" t="s">
        <v>18</v>
      </c>
      <c r="E4" s="9">
        <v>50070081</v>
      </c>
      <c r="F4" s="10" t="s">
        <v>17</v>
      </c>
      <c r="G4" s="16" t="s">
        <v>64</v>
      </c>
      <c r="H4" s="16" t="s">
        <v>65</v>
      </c>
      <c r="I4" s="16">
        <v>10</v>
      </c>
      <c r="J4" s="16">
        <v>34</v>
      </c>
      <c r="K4" s="17">
        <v>1240</v>
      </c>
      <c r="L4" s="11">
        <f t="shared" si="0"/>
        <v>62</v>
      </c>
      <c r="M4" s="12">
        <v>0.03</v>
      </c>
      <c r="N4" s="11">
        <f t="shared" ref="N4:N23" si="1">K4*(1-0.96737864)</f>
        <v>40.450486400000052</v>
      </c>
      <c r="O4" s="11">
        <f t="shared" ref="O4:O23" si="2">K4*0.91737864</f>
        <v>1137.5495136</v>
      </c>
      <c r="P4" s="13">
        <v>0.48</v>
      </c>
      <c r="Q4" s="11">
        <f t="shared" ref="Q4:Q23" si="3">O4*P4</f>
        <v>546.02376652800001</v>
      </c>
    </row>
    <row r="5" spans="1:17" ht="21.75" customHeight="1">
      <c r="A5" s="8">
        <v>4</v>
      </c>
      <c r="B5" s="16" t="s">
        <v>31</v>
      </c>
      <c r="C5" s="16" t="s">
        <v>41</v>
      </c>
      <c r="D5" s="10" t="s">
        <v>18</v>
      </c>
      <c r="E5" s="9">
        <v>50070081</v>
      </c>
      <c r="F5" s="10" t="s">
        <v>17</v>
      </c>
      <c r="G5" s="16" t="s">
        <v>64</v>
      </c>
      <c r="H5" s="16" t="s">
        <v>65</v>
      </c>
      <c r="I5" s="16">
        <v>445</v>
      </c>
      <c r="J5" s="16">
        <v>19252</v>
      </c>
      <c r="K5" s="17">
        <v>743181</v>
      </c>
      <c r="L5" s="11">
        <f t="shared" si="0"/>
        <v>37159.050000000003</v>
      </c>
      <c r="M5" s="12">
        <v>0.03</v>
      </c>
      <c r="N5" s="11">
        <f t="shared" si="1"/>
        <v>24243.574946160032</v>
      </c>
      <c r="O5" s="11">
        <f t="shared" si="2"/>
        <v>681778.37505383999</v>
      </c>
      <c r="P5" s="13">
        <v>0.48</v>
      </c>
      <c r="Q5" s="11">
        <f t="shared" si="3"/>
        <v>327253.62002584321</v>
      </c>
    </row>
    <row r="6" spans="1:17" ht="21.75" customHeight="1">
      <c r="A6" s="8">
        <v>5</v>
      </c>
      <c r="B6" s="16" t="s">
        <v>24</v>
      </c>
      <c r="C6" s="16" t="s">
        <v>34</v>
      </c>
      <c r="D6" s="10" t="s">
        <v>18</v>
      </c>
      <c r="E6" s="9">
        <v>50070081</v>
      </c>
      <c r="F6" s="10" t="s">
        <v>17</v>
      </c>
      <c r="G6" s="16" t="s">
        <v>64</v>
      </c>
      <c r="H6" s="16" t="s">
        <v>65</v>
      </c>
      <c r="I6" s="16">
        <v>4</v>
      </c>
      <c r="J6" s="16">
        <v>17</v>
      </c>
      <c r="K6" s="17">
        <v>620</v>
      </c>
      <c r="L6" s="11">
        <f t="shared" si="0"/>
        <v>31</v>
      </c>
      <c r="M6" s="12">
        <v>0.03</v>
      </c>
      <c r="N6" s="11">
        <f t="shared" si="1"/>
        <v>20.225243200000026</v>
      </c>
      <c r="O6" s="11">
        <f t="shared" si="2"/>
        <v>568.77475679999998</v>
      </c>
      <c r="P6" s="13">
        <v>0.48</v>
      </c>
      <c r="Q6" s="11">
        <f t="shared" si="3"/>
        <v>273.01188326400001</v>
      </c>
    </row>
    <row r="7" spans="1:17" ht="21.75" customHeight="1">
      <c r="A7" s="8">
        <v>6</v>
      </c>
      <c r="B7" s="16" t="s">
        <v>23</v>
      </c>
      <c r="C7" s="16" t="s">
        <v>33</v>
      </c>
      <c r="D7" s="10" t="s">
        <v>18</v>
      </c>
      <c r="E7" s="9">
        <v>50070081</v>
      </c>
      <c r="F7" s="10" t="s">
        <v>17</v>
      </c>
      <c r="G7" s="16" t="s">
        <v>64</v>
      </c>
      <c r="H7" s="16" t="s">
        <v>65</v>
      </c>
      <c r="I7" s="16">
        <v>5</v>
      </c>
      <c r="J7" s="16">
        <v>25</v>
      </c>
      <c r="K7" s="17">
        <v>960</v>
      </c>
      <c r="L7" s="11">
        <f t="shared" si="0"/>
        <v>48</v>
      </c>
      <c r="M7" s="12">
        <v>0.03</v>
      </c>
      <c r="N7" s="11">
        <f t="shared" si="1"/>
        <v>31.316505600000042</v>
      </c>
      <c r="O7" s="11">
        <f t="shared" si="2"/>
        <v>880.68349439999997</v>
      </c>
      <c r="P7" s="13">
        <v>0.48</v>
      </c>
      <c r="Q7" s="11">
        <f t="shared" si="3"/>
        <v>422.72807731199998</v>
      </c>
    </row>
    <row r="8" spans="1:17" ht="21.75" customHeight="1">
      <c r="A8" s="8">
        <v>7</v>
      </c>
      <c r="B8" s="16" t="s">
        <v>30</v>
      </c>
      <c r="C8" s="16" t="s">
        <v>40</v>
      </c>
      <c r="D8" s="10" t="s">
        <v>18</v>
      </c>
      <c r="E8" s="9">
        <v>50070081</v>
      </c>
      <c r="F8" s="10" t="s">
        <v>17</v>
      </c>
      <c r="G8" s="16" t="s">
        <v>64</v>
      </c>
      <c r="H8" s="16" t="s">
        <v>65</v>
      </c>
      <c r="I8" s="16">
        <v>45</v>
      </c>
      <c r="J8" s="16">
        <v>296</v>
      </c>
      <c r="K8" s="17">
        <v>10685</v>
      </c>
      <c r="L8" s="11">
        <f t="shared" si="0"/>
        <v>534.25</v>
      </c>
      <c r="M8" s="12">
        <v>0.03</v>
      </c>
      <c r="N8" s="11">
        <f t="shared" si="1"/>
        <v>348.55923160000049</v>
      </c>
      <c r="O8" s="11">
        <f t="shared" si="2"/>
        <v>9802.1907683999998</v>
      </c>
      <c r="P8" s="13">
        <v>0.48</v>
      </c>
      <c r="Q8" s="11">
        <f t="shared" si="3"/>
        <v>4705.0515688320002</v>
      </c>
    </row>
    <row r="9" spans="1:17" ht="21.75" customHeight="1">
      <c r="A9" s="8">
        <v>8</v>
      </c>
      <c r="B9" s="16" t="s">
        <v>25</v>
      </c>
      <c r="C9" s="16" t="s">
        <v>35</v>
      </c>
      <c r="D9" s="10" t="s">
        <v>18</v>
      </c>
      <c r="E9" s="9">
        <v>50070081</v>
      </c>
      <c r="F9" s="10" t="s">
        <v>17</v>
      </c>
      <c r="G9" s="16" t="s">
        <v>64</v>
      </c>
      <c r="H9" s="16" t="s">
        <v>65</v>
      </c>
      <c r="I9" s="16">
        <v>78</v>
      </c>
      <c r="J9" s="16">
        <v>1298</v>
      </c>
      <c r="K9" s="17">
        <v>54873</v>
      </c>
      <c r="L9" s="11">
        <f t="shared" si="0"/>
        <v>2743.65</v>
      </c>
      <c r="M9" s="12">
        <v>0.03</v>
      </c>
      <c r="N9" s="11">
        <f t="shared" si="1"/>
        <v>1790.0318872800024</v>
      </c>
      <c r="O9" s="11">
        <f t="shared" si="2"/>
        <v>50339.31811272</v>
      </c>
      <c r="P9" s="13">
        <v>0.48</v>
      </c>
      <c r="Q9" s="11">
        <f t="shared" si="3"/>
        <v>24162.872694105601</v>
      </c>
    </row>
    <row r="10" spans="1:17" ht="21.75" customHeight="1">
      <c r="A10" s="8">
        <v>9</v>
      </c>
      <c r="B10" s="16" t="s">
        <v>28</v>
      </c>
      <c r="C10" s="16" t="s">
        <v>38</v>
      </c>
      <c r="D10" s="10" t="s">
        <v>18</v>
      </c>
      <c r="E10" s="9">
        <v>50070081</v>
      </c>
      <c r="F10" s="10" t="s">
        <v>17</v>
      </c>
      <c r="G10" s="16" t="s">
        <v>64</v>
      </c>
      <c r="H10" s="16" t="s">
        <v>65</v>
      </c>
      <c r="I10" s="16">
        <v>24</v>
      </c>
      <c r="J10" s="16">
        <v>120</v>
      </c>
      <c r="K10" s="17">
        <v>4347</v>
      </c>
      <c r="L10" s="11">
        <f t="shared" si="0"/>
        <v>217.35000000000002</v>
      </c>
      <c r="M10" s="12">
        <v>0.03</v>
      </c>
      <c r="N10" s="11">
        <f t="shared" si="1"/>
        <v>141.80505192000018</v>
      </c>
      <c r="O10" s="11">
        <f t="shared" si="2"/>
        <v>3987.84494808</v>
      </c>
      <c r="P10" s="13">
        <v>0.48</v>
      </c>
      <c r="Q10" s="11">
        <f t="shared" si="3"/>
        <v>1914.1655750784</v>
      </c>
    </row>
    <row r="11" spans="1:17" ht="21.75" customHeight="1">
      <c r="A11" s="8">
        <v>10</v>
      </c>
      <c r="B11" s="16" t="s">
        <v>29</v>
      </c>
      <c r="C11" s="16" t="s">
        <v>39</v>
      </c>
      <c r="D11" s="10" t="s">
        <v>18</v>
      </c>
      <c r="E11" s="9">
        <v>50070081</v>
      </c>
      <c r="F11" s="10" t="s">
        <v>17</v>
      </c>
      <c r="G11" s="16" t="s">
        <v>64</v>
      </c>
      <c r="H11" s="16" t="s">
        <v>65</v>
      </c>
      <c r="I11" s="16">
        <v>7</v>
      </c>
      <c r="J11" s="16">
        <v>19</v>
      </c>
      <c r="K11" s="17">
        <v>700</v>
      </c>
      <c r="L11" s="11">
        <f t="shared" si="0"/>
        <v>35</v>
      </c>
      <c r="M11" s="12">
        <v>0.03</v>
      </c>
      <c r="N11" s="11">
        <f t="shared" si="1"/>
        <v>22.83495200000003</v>
      </c>
      <c r="O11" s="11">
        <f t="shared" si="2"/>
        <v>642.16504800000007</v>
      </c>
      <c r="P11" s="13">
        <v>0.48</v>
      </c>
      <c r="Q11" s="11">
        <f>O11*P11</f>
        <v>308.23922304000001</v>
      </c>
    </row>
    <row r="12" spans="1:17" ht="21.75" customHeight="1">
      <c r="A12" s="8">
        <v>11</v>
      </c>
      <c r="B12" s="16" t="s">
        <v>20</v>
      </c>
      <c r="C12" s="16" t="s">
        <v>21</v>
      </c>
      <c r="D12" s="10" t="s">
        <v>18</v>
      </c>
      <c r="E12" s="9">
        <v>50070081</v>
      </c>
      <c r="F12" s="10" t="s">
        <v>17</v>
      </c>
      <c r="G12" s="16" t="s">
        <v>64</v>
      </c>
      <c r="H12" s="16" t="s">
        <v>65</v>
      </c>
      <c r="I12" s="16">
        <v>6</v>
      </c>
      <c r="J12" s="16">
        <v>24</v>
      </c>
      <c r="K12" s="17">
        <v>845</v>
      </c>
      <c r="L12" s="11">
        <f t="shared" si="0"/>
        <v>42.25</v>
      </c>
      <c r="M12" s="12">
        <v>0.03</v>
      </c>
      <c r="N12" s="11">
        <f t="shared" si="1"/>
        <v>27.565049200000036</v>
      </c>
      <c r="O12" s="11">
        <f t="shared" si="2"/>
        <v>775.18495080000002</v>
      </c>
      <c r="P12" s="13">
        <v>0.48</v>
      </c>
      <c r="Q12" s="11">
        <f t="shared" si="3"/>
        <v>372.08877638399997</v>
      </c>
    </row>
    <row r="13" spans="1:17" ht="21.75" customHeight="1">
      <c r="A13" s="8">
        <v>12</v>
      </c>
      <c r="B13" s="16" t="s">
        <v>42</v>
      </c>
      <c r="C13" s="16" t="s">
        <v>43</v>
      </c>
      <c r="D13" s="10" t="s">
        <v>18</v>
      </c>
      <c r="E13" s="9">
        <v>50070081</v>
      </c>
      <c r="F13" s="10" t="s">
        <v>17</v>
      </c>
      <c r="G13" s="16" t="s">
        <v>64</v>
      </c>
      <c r="H13" s="16" t="s">
        <v>65</v>
      </c>
      <c r="I13" s="16">
        <v>46</v>
      </c>
      <c r="J13" s="16">
        <v>599</v>
      </c>
      <c r="K13" s="17">
        <v>22142</v>
      </c>
      <c r="L13" s="11">
        <f t="shared" si="0"/>
        <v>1107.1000000000001</v>
      </c>
      <c r="M13" s="12">
        <v>0.03</v>
      </c>
      <c r="N13" s="11">
        <f t="shared" si="1"/>
        <v>722.30215312000098</v>
      </c>
      <c r="O13" s="11">
        <f t="shared" si="2"/>
        <v>20312.597846880002</v>
      </c>
      <c r="P13" s="13">
        <v>0.48</v>
      </c>
      <c r="Q13" s="11">
        <f t="shared" si="3"/>
        <v>9750.0469665024011</v>
      </c>
    </row>
    <row r="14" spans="1:17" ht="21.75" customHeight="1">
      <c r="A14" s="8">
        <v>13</v>
      </c>
      <c r="B14" s="16" t="s">
        <v>44</v>
      </c>
      <c r="C14" s="16" t="s">
        <v>45</v>
      </c>
      <c r="D14" s="10" t="s">
        <v>18</v>
      </c>
      <c r="E14" s="9">
        <v>50070081</v>
      </c>
      <c r="F14" s="10" t="s">
        <v>17</v>
      </c>
      <c r="G14" s="16" t="s">
        <v>64</v>
      </c>
      <c r="H14" s="16" t="s">
        <v>65</v>
      </c>
      <c r="I14" s="16">
        <v>239</v>
      </c>
      <c r="J14" s="16">
        <v>6670</v>
      </c>
      <c r="K14" s="17">
        <v>257831</v>
      </c>
      <c r="L14" s="11">
        <f t="shared" si="0"/>
        <v>12891.550000000001</v>
      </c>
      <c r="M14" s="12">
        <v>0.03</v>
      </c>
      <c r="N14" s="11">
        <f t="shared" si="1"/>
        <v>8410.7978701600114</v>
      </c>
      <c r="O14" s="11">
        <f t="shared" si="2"/>
        <v>236528.65212984002</v>
      </c>
      <c r="P14" s="13">
        <v>0.48</v>
      </c>
      <c r="Q14" s="11">
        <f t="shared" si="3"/>
        <v>113533.7530223232</v>
      </c>
    </row>
    <row r="15" spans="1:17" ht="21.75" customHeight="1">
      <c r="A15" s="8">
        <v>14</v>
      </c>
      <c r="B15" s="16" t="s">
        <v>46</v>
      </c>
      <c r="C15" s="16" t="s">
        <v>47</v>
      </c>
      <c r="D15" s="10" t="s">
        <v>18</v>
      </c>
      <c r="E15" s="9">
        <v>50070081</v>
      </c>
      <c r="F15" s="10" t="s">
        <v>17</v>
      </c>
      <c r="G15" s="16" t="s">
        <v>64</v>
      </c>
      <c r="H15" s="16" t="s">
        <v>65</v>
      </c>
      <c r="I15" s="16">
        <v>20</v>
      </c>
      <c r="J15" s="16">
        <v>212</v>
      </c>
      <c r="K15" s="17">
        <v>8982</v>
      </c>
      <c r="L15" s="11">
        <f t="shared" si="0"/>
        <v>449.1</v>
      </c>
      <c r="M15" s="12">
        <v>0.03</v>
      </c>
      <c r="N15" s="11">
        <f t="shared" si="1"/>
        <v>293.00505552000038</v>
      </c>
      <c r="O15" s="11">
        <f t="shared" si="2"/>
        <v>8239.89494448</v>
      </c>
      <c r="P15" s="13">
        <v>0.48</v>
      </c>
      <c r="Q15" s="11">
        <f t="shared" si="3"/>
        <v>3955.1495733503998</v>
      </c>
    </row>
    <row r="16" spans="1:17" ht="21.75" customHeight="1">
      <c r="A16" s="8">
        <v>15</v>
      </c>
      <c r="B16" s="16" t="s">
        <v>48</v>
      </c>
      <c r="C16" s="16" t="s">
        <v>49</v>
      </c>
      <c r="D16" s="10" t="s">
        <v>18</v>
      </c>
      <c r="E16" s="9">
        <v>50070081</v>
      </c>
      <c r="F16" s="10" t="s">
        <v>17</v>
      </c>
      <c r="G16" s="16" t="s">
        <v>64</v>
      </c>
      <c r="H16" s="16" t="s">
        <v>65</v>
      </c>
      <c r="I16" s="16">
        <v>3</v>
      </c>
      <c r="J16" s="16">
        <v>30</v>
      </c>
      <c r="K16" s="17">
        <v>1357</v>
      </c>
      <c r="L16" s="11">
        <f t="shared" si="0"/>
        <v>67.850000000000009</v>
      </c>
      <c r="M16" s="12">
        <v>0.03</v>
      </c>
      <c r="N16" s="11">
        <f t="shared" si="1"/>
        <v>44.267185520000062</v>
      </c>
      <c r="O16" s="11">
        <f t="shared" si="2"/>
        <v>1244.88281448</v>
      </c>
      <c r="P16" s="13">
        <v>0.48</v>
      </c>
      <c r="Q16" s="11">
        <f t="shared" si="3"/>
        <v>597.54375095039995</v>
      </c>
    </row>
    <row r="17" spans="1:17" ht="21.75" customHeight="1">
      <c r="A17" s="8">
        <v>16</v>
      </c>
      <c r="B17" s="16" t="s">
        <v>50</v>
      </c>
      <c r="C17" s="16" t="s">
        <v>51</v>
      </c>
      <c r="D17" s="10" t="s">
        <v>18</v>
      </c>
      <c r="E17" s="9">
        <v>50070081</v>
      </c>
      <c r="F17" s="10" t="s">
        <v>17</v>
      </c>
      <c r="G17" s="16" t="s">
        <v>64</v>
      </c>
      <c r="H17" s="16" t="s">
        <v>65</v>
      </c>
      <c r="I17" s="16">
        <v>168</v>
      </c>
      <c r="J17" s="16">
        <v>4900</v>
      </c>
      <c r="K17" s="17">
        <v>217919</v>
      </c>
      <c r="L17" s="11">
        <f t="shared" si="0"/>
        <v>10895.95</v>
      </c>
      <c r="M17" s="12">
        <v>0.03</v>
      </c>
      <c r="N17" s="11">
        <f t="shared" si="1"/>
        <v>7108.8141498400091</v>
      </c>
      <c r="O17" s="11">
        <f t="shared" si="2"/>
        <v>199914.23585016001</v>
      </c>
      <c r="P17" s="13">
        <v>0.48</v>
      </c>
      <c r="Q17" s="11">
        <f t="shared" si="3"/>
        <v>95958.833208076801</v>
      </c>
    </row>
    <row r="18" spans="1:17" ht="21.75" customHeight="1">
      <c r="A18" s="8">
        <v>17</v>
      </c>
      <c r="B18" s="16" t="s">
        <v>52</v>
      </c>
      <c r="C18" s="16" t="s">
        <v>53</v>
      </c>
      <c r="D18" s="10" t="s">
        <v>18</v>
      </c>
      <c r="E18" s="9">
        <v>50070081</v>
      </c>
      <c r="F18" s="10" t="s">
        <v>17</v>
      </c>
      <c r="G18" s="16" t="s">
        <v>64</v>
      </c>
      <c r="H18" s="16" t="s">
        <v>65</v>
      </c>
      <c r="I18" s="16">
        <v>32</v>
      </c>
      <c r="J18" s="16">
        <v>220</v>
      </c>
      <c r="K18" s="17">
        <v>8737</v>
      </c>
      <c r="L18" s="11">
        <f t="shared" si="0"/>
        <v>436.85</v>
      </c>
      <c r="M18" s="12">
        <v>0.03</v>
      </c>
      <c r="N18" s="11">
        <f t="shared" si="1"/>
        <v>285.0128223200004</v>
      </c>
      <c r="O18" s="11">
        <f t="shared" si="2"/>
        <v>8015.1371776800006</v>
      </c>
      <c r="P18" s="13">
        <v>0.48</v>
      </c>
      <c r="Q18" s="11">
        <f t="shared" si="3"/>
        <v>3847.2658452864002</v>
      </c>
    </row>
    <row r="19" spans="1:17" ht="21.75" customHeight="1">
      <c r="A19" s="8">
        <v>18</v>
      </c>
      <c r="B19" s="16" t="s">
        <v>54</v>
      </c>
      <c r="C19" s="16" t="s">
        <v>55</v>
      </c>
      <c r="D19" s="10" t="s">
        <v>18</v>
      </c>
      <c r="E19" s="9">
        <v>50070081</v>
      </c>
      <c r="F19" s="10" t="s">
        <v>17</v>
      </c>
      <c r="G19" s="16" t="s">
        <v>64</v>
      </c>
      <c r="H19" s="16" t="s">
        <v>65</v>
      </c>
      <c r="I19" s="16">
        <v>17</v>
      </c>
      <c r="J19" s="16">
        <v>73</v>
      </c>
      <c r="K19" s="17">
        <v>2603</v>
      </c>
      <c r="L19" s="11">
        <f t="shared" si="0"/>
        <v>130.15</v>
      </c>
      <c r="M19" s="12">
        <v>0.03</v>
      </c>
      <c r="N19" s="11">
        <f t="shared" si="1"/>
        <v>84.913400080000116</v>
      </c>
      <c r="O19" s="11">
        <f t="shared" si="2"/>
        <v>2387.9365999199999</v>
      </c>
      <c r="P19" s="13">
        <v>0.48</v>
      </c>
      <c r="Q19" s="11">
        <f t="shared" si="3"/>
        <v>1146.2095679616</v>
      </c>
    </row>
    <row r="20" spans="1:17" ht="21.75" customHeight="1">
      <c r="A20" s="8">
        <v>19</v>
      </c>
      <c r="B20" s="16" t="s">
        <v>56</v>
      </c>
      <c r="C20" s="16" t="s">
        <v>57</v>
      </c>
      <c r="D20" s="10" t="s">
        <v>18</v>
      </c>
      <c r="E20" s="9">
        <v>50070081</v>
      </c>
      <c r="F20" s="10" t="s">
        <v>17</v>
      </c>
      <c r="G20" s="16" t="s">
        <v>64</v>
      </c>
      <c r="H20" s="16" t="s">
        <v>65</v>
      </c>
      <c r="I20" s="16">
        <v>11</v>
      </c>
      <c r="J20" s="16">
        <v>9</v>
      </c>
      <c r="K20" s="17">
        <v>321</v>
      </c>
      <c r="L20" s="11">
        <f t="shared" si="0"/>
        <v>16.05</v>
      </c>
      <c r="M20" s="12">
        <v>0.03</v>
      </c>
      <c r="N20" s="11">
        <f t="shared" si="1"/>
        <v>10.471456560000014</v>
      </c>
      <c r="O20" s="11">
        <f t="shared" si="2"/>
        <v>294.47854344000001</v>
      </c>
      <c r="P20" s="13">
        <v>0.48</v>
      </c>
      <c r="Q20" s="11">
        <f t="shared" si="3"/>
        <v>141.3497008512</v>
      </c>
    </row>
    <row r="21" spans="1:17" ht="21.75" customHeight="1">
      <c r="A21" s="8">
        <v>20</v>
      </c>
      <c r="B21" s="16" t="s">
        <v>58</v>
      </c>
      <c r="C21" s="16" t="s">
        <v>59</v>
      </c>
      <c r="D21" s="10" t="s">
        <v>18</v>
      </c>
      <c r="E21" s="9">
        <v>50070081</v>
      </c>
      <c r="F21" s="10" t="s">
        <v>17</v>
      </c>
      <c r="G21" s="16" t="s">
        <v>64</v>
      </c>
      <c r="H21" s="16" t="s">
        <v>65</v>
      </c>
      <c r="I21" s="16">
        <v>34</v>
      </c>
      <c r="J21" s="16">
        <v>439</v>
      </c>
      <c r="K21" s="17">
        <v>18552</v>
      </c>
      <c r="L21" s="11">
        <f t="shared" si="0"/>
        <v>927.6</v>
      </c>
      <c r="M21" s="12">
        <v>0.03</v>
      </c>
      <c r="N21" s="11">
        <f t="shared" si="1"/>
        <v>605.19147072000078</v>
      </c>
      <c r="O21" s="11">
        <f t="shared" si="2"/>
        <v>17019.20852928</v>
      </c>
      <c r="P21" s="13">
        <v>0.48</v>
      </c>
      <c r="Q21" s="11">
        <f t="shared" si="3"/>
        <v>8169.2200940543999</v>
      </c>
    </row>
    <row r="22" spans="1:17" ht="21.75" customHeight="1">
      <c r="A22" s="8">
        <v>21</v>
      </c>
      <c r="B22" s="16" t="s">
        <v>60</v>
      </c>
      <c r="C22" s="16" t="s">
        <v>61</v>
      </c>
      <c r="D22" s="10" t="s">
        <v>18</v>
      </c>
      <c r="E22" s="9">
        <v>50070081</v>
      </c>
      <c r="F22" s="10" t="s">
        <v>17</v>
      </c>
      <c r="G22" s="16" t="s">
        <v>64</v>
      </c>
      <c r="H22" s="16" t="s">
        <v>65</v>
      </c>
      <c r="I22" s="16">
        <v>71</v>
      </c>
      <c r="J22" s="16">
        <v>2572</v>
      </c>
      <c r="K22" s="17">
        <v>111601</v>
      </c>
      <c r="L22" s="11">
        <f t="shared" si="0"/>
        <v>5580.05</v>
      </c>
      <c r="M22" s="12">
        <v>0.03</v>
      </c>
      <c r="N22" s="11">
        <f t="shared" si="1"/>
        <v>3640.5763973600046</v>
      </c>
      <c r="O22" s="11">
        <f t="shared" si="2"/>
        <v>102380.37360264</v>
      </c>
      <c r="P22" s="13">
        <v>0.48</v>
      </c>
      <c r="Q22" s="11">
        <f t="shared" si="3"/>
        <v>49142.579329267195</v>
      </c>
    </row>
    <row r="23" spans="1:17" ht="21.75" customHeight="1">
      <c r="A23" s="8">
        <v>22</v>
      </c>
      <c r="B23" s="16" t="s">
        <v>62</v>
      </c>
      <c r="C23" s="16" t="s">
        <v>63</v>
      </c>
      <c r="D23" s="10" t="s">
        <v>18</v>
      </c>
      <c r="E23" s="9">
        <v>50070081</v>
      </c>
      <c r="F23" s="10" t="s">
        <v>17</v>
      </c>
      <c r="G23" s="16" t="s">
        <v>64</v>
      </c>
      <c r="H23" s="16" t="s">
        <v>65</v>
      </c>
      <c r="I23" s="16">
        <v>124</v>
      </c>
      <c r="J23" s="16">
        <v>8731</v>
      </c>
      <c r="K23" s="17">
        <v>340130</v>
      </c>
      <c r="L23" s="11">
        <f t="shared" si="0"/>
        <v>17006.5</v>
      </c>
      <c r="M23" s="12">
        <v>0.03</v>
      </c>
      <c r="N23" s="11">
        <f t="shared" si="1"/>
        <v>11095.503176800015</v>
      </c>
      <c r="O23" s="11">
        <f t="shared" si="2"/>
        <v>312027.99682320002</v>
      </c>
      <c r="P23" s="13">
        <v>0.48</v>
      </c>
      <c r="Q23" s="11">
        <f t="shared" si="3"/>
        <v>149773.438475136</v>
      </c>
    </row>
    <row r="24" spans="1:17" ht="21.75" customHeight="1">
      <c r="A24" s="8"/>
      <c r="B24" s="20" t="s">
        <v>19</v>
      </c>
      <c r="C24" s="19"/>
      <c r="D24" s="15"/>
      <c r="E24" s="15"/>
      <c r="F24" s="15"/>
      <c r="G24" s="18"/>
      <c r="H24" s="18"/>
      <c r="I24" s="19"/>
      <c r="J24" s="19"/>
      <c r="K24" s="17">
        <f>SUM(K2:K23)</f>
        <v>1991090</v>
      </c>
      <c r="L24" s="11"/>
      <c r="M24" s="12"/>
      <c r="N24" s="11">
        <f>SUM(N2:N23)</f>
        <v>64952.063682400083</v>
      </c>
      <c r="O24" s="11">
        <f>SUM(O2:O23)</f>
        <v>1826583.4363176003</v>
      </c>
      <c r="P24" s="13"/>
      <c r="Q24" s="11">
        <f>SUM(Q2:Q23)</f>
        <v>876760.04943244811</v>
      </c>
    </row>
  </sheetData>
  <protectedRanges>
    <protectedRange sqref="A2:D2 G2:XFD2 D3:D23 A4 A6 A8 A10 A12 A14 A16 A18 A20 A22 G3:H23 L3:Q23" name="区域1"/>
    <protectedRange sqref="F2:F23" name="区域1_1"/>
    <protectedRange sqref="B24:Q24" name="区域1_2"/>
  </protectedRanges>
  <phoneticPr fontId="3" type="noConversion"/>
  <pageMargins left="0" right="0" top="0.74803149606299213" bottom="0.74803149606299213" header="0.31496062992125984" footer="0.31496062992125984"/>
  <pageSetup paperSize="9" scale="72" orientation="landscape" horizontalDpi="200" verticalDpi="200" r:id="rId1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2018-08-01T02:20:27Z</dcterms:modified>
</cp:coreProperties>
</file>