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70" windowWidth="27735" windowHeight="11700"/>
  </bookViews>
  <sheets>
    <sheet name="Sheet1" sheetId="3" r:id="rId1"/>
  </sheets>
  <calcPr calcId="124519"/>
</workbook>
</file>

<file path=xl/calcChain.xml><?xml version="1.0" encoding="utf-8"?>
<calcChain xmlns="http://schemas.openxmlformats.org/spreadsheetml/2006/main">
  <c r="O7" i="3"/>
  <c r="Q7" s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3"/>
  <c r="N2"/>
  <c r="J27"/>
  <c r="I27"/>
  <c r="L15"/>
  <c r="O15" s="1"/>
  <c r="Q15" s="1"/>
  <c r="K27"/>
  <c r="L13"/>
  <c r="O13" s="1"/>
  <c r="Q13" s="1"/>
  <c r="L14"/>
  <c r="O14" s="1"/>
  <c r="Q14" s="1"/>
  <c r="L16"/>
  <c r="O16" s="1"/>
  <c r="Q16" s="1"/>
  <c r="L17"/>
  <c r="O17" s="1"/>
  <c r="Q17" s="1"/>
  <c r="L18"/>
  <c r="L19"/>
  <c r="O19" s="1"/>
  <c r="Q19" s="1"/>
  <c r="L20"/>
  <c r="O20" s="1"/>
  <c r="Q20" s="1"/>
  <c r="L21"/>
  <c r="O21" s="1"/>
  <c r="Q21" s="1"/>
  <c r="L22"/>
  <c r="L23"/>
  <c r="O23" s="1"/>
  <c r="Q23" s="1"/>
  <c r="L24"/>
  <c r="O24" s="1"/>
  <c r="Q24" s="1"/>
  <c r="L25"/>
  <c r="O25" s="1"/>
  <c r="Q25" s="1"/>
  <c r="L26"/>
  <c r="L12"/>
  <c r="O12" s="1"/>
  <c r="Q12" s="1"/>
  <c r="L11"/>
  <c r="O11" s="1"/>
  <c r="Q11" s="1"/>
  <c r="L10"/>
  <c r="L9"/>
  <c r="O9" s="1"/>
  <c r="Q9" s="1"/>
  <c r="L8"/>
  <c r="O8" s="1"/>
  <c r="Q8" s="1"/>
  <c r="L7"/>
  <c r="L6"/>
  <c r="L5"/>
  <c r="O5" s="1"/>
  <c r="Q5" s="1"/>
  <c r="L4"/>
  <c r="O4" s="1"/>
  <c r="Q4" s="1"/>
  <c r="L3"/>
  <c r="O3" s="1"/>
  <c r="Q3" s="1"/>
  <c r="L2"/>
  <c r="O2" s="1"/>
  <c r="Q2" s="1"/>
  <c r="O6" l="1"/>
  <c r="Q6" s="1"/>
  <c r="O10"/>
  <c r="Q10" s="1"/>
  <c r="Q27" s="1"/>
  <c r="O26"/>
  <c r="Q26" s="1"/>
  <c r="O22"/>
  <c r="Q22" s="1"/>
  <c r="O18"/>
  <c r="Q18" s="1"/>
  <c r="L27"/>
  <c r="N27"/>
  <c r="O27" l="1"/>
</calcChain>
</file>

<file path=xl/sharedStrings.xml><?xml version="1.0" encoding="utf-8"?>
<sst xmlns="http://schemas.openxmlformats.org/spreadsheetml/2006/main" count="168" uniqueCount="98">
  <si>
    <t>影片编码</t>
  </si>
  <si>
    <t>侏罗纪世界2（数字3D）</t>
  </si>
  <si>
    <t>051201022018</t>
  </si>
  <si>
    <t>泄密者</t>
  </si>
  <si>
    <t>001103922018</t>
  </si>
  <si>
    <t>龙虾刑警</t>
  </si>
  <si>
    <t>001103782018</t>
  </si>
  <si>
    <t>超人总动员2（数字3D）</t>
  </si>
  <si>
    <t>051201112018</t>
  </si>
  <si>
    <t>金蝉脱壳2：冥府（数字）</t>
  </si>
  <si>
    <t>051101152018</t>
  </si>
  <si>
    <t>阿飞正传（数字）</t>
  </si>
  <si>
    <t>002101142018</t>
  </si>
  <si>
    <t>动物世界（数字3D）</t>
  </si>
  <si>
    <t>001203772018</t>
  </si>
  <si>
    <t>我不是药神</t>
  </si>
  <si>
    <t>001104962018</t>
  </si>
  <si>
    <t>最后一球（数字）</t>
  </si>
  <si>
    <t>091101172018</t>
  </si>
  <si>
    <t>暹罗决：九神战甲（数字）</t>
  </si>
  <si>
    <t>014101072018</t>
  </si>
  <si>
    <t>序号</t>
  </si>
  <si>
    <t>影院编码</t>
  </si>
  <si>
    <t>结束日期</t>
  </si>
  <si>
    <t>影片名称</t>
    <phoneticPr fontId="1" type="noConversion"/>
  </si>
  <si>
    <t>影院名称</t>
    <phoneticPr fontId="1" type="noConversion"/>
  </si>
  <si>
    <t>设备归属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</si>
  <si>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</si>
  <si>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</si>
  <si>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</si>
  <si>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</si>
  <si>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</si>
  <si>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</si>
  <si>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净票房</t>
    <phoneticPr fontId="1" type="noConversion"/>
  </si>
  <si>
    <t>分账比例</t>
    <phoneticPr fontId="1" type="noConversion"/>
  </si>
  <si>
    <t>分账片款</t>
    <phoneticPr fontId="1" type="noConversion"/>
  </si>
  <si>
    <t>开始日期</t>
    <phoneticPr fontId="1" type="noConversion"/>
  </si>
  <si>
    <t>邪不压正</t>
  </si>
  <si>
    <t>新大头儿子和小头爸爸3俄罗斯奇遇记</t>
  </si>
  <si>
    <t>阿修罗（数字3D）</t>
  </si>
  <si>
    <t>细思极恐</t>
  </si>
  <si>
    <t>您一定不要错过 内蒙古民族电影70年</t>
  </si>
  <si>
    <t>狄仁杰之四大天王（数字3D）</t>
  </si>
  <si>
    <t>摩天营救（数字3D）</t>
  </si>
  <si>
    <t>淘气大侦探（数字）</t>
  </si>
  <si>
    <t>汪星卧底（数字）</t>
  </si>
  <si>
    <t>西虹市首富</t>
  </si>
  <si>
    <t>兄弟班</t>
  </si>
  <si>
    <t>神奇马戏团之动物饼干</t>
  </si>
  <si>
    <t>风语咒（数字3D）</t>
  </si>
  <si>
    <t>萌学园：寻找盘古</t>
  </si>
  <si>
    <t>神秘世界历险记4</t>
  </si>
  <si>
    <t>001104952018</t>
  </si>
  <si>
    <t>001b03562018</t>
  </si>
  <si>
    <t>001204972018</t>
  </si>
  <si>
    <t>001106302017</t>
  </si>
  <si>
    <t>001l05482017</t>
  </si>
  <si>
    <t>001202172018</t>
  </si>
  <si>
    <t>051201202018</t>
  </si>
  <si>
    <t>051101262018</t>
  </si>
  <si>
    <t>051101182018</t>
  </si>
  <si>
    <t>001106062018</t>
  </si>
  <si>
    <t>001104632017</t>
  </si>
  <si>
    <t>001b05642018</t>
  </si>
  <si>
    <t>001c05272018</t>
  </si>
  <si>
    <t>001108392016</t>
  </si>
  <si>
    <t>001b05332018</t>
  </si>
  <si>
    <t>长沙百丽宫影院有限公司</t>
    <phoneticPr fontId="1" type="noConversion"/>
  </si>
  <si>
    <t>中影设备</t>
    <phoneticPr fontId="1" type="noConversion"/>
  </si>
  <si>
    <t>长沙百丽宫影院有限公司</t>
    <phoneticPr fontId="1" type="noConversion"/>
  </si>
  <si>
    <t>中影设备</t>
    <phoneticPr fontId="1" type="noConversion"/>
  </si>
  <si>
    <t>长沙百丽宫影院有限公司</t>
    <phoneticPr fontId="1" type="noConversion"/>
  </si>
  <si>
    <t>中影设备</t>
    <phoneticPr fontId="1" type="noConversion"/>
  </si>
  <si>
    <t>合计</t>
    <phoneticPr fontId="1" type="noConversion"/>
  </si>
  <si>
    <t>2018-07-01</t>
  </si>
  <si>
    <t>2018-07-01</t>
    <phoneticPr fontId="1" type="noConversion"/>
  </si>
  <si>
    <t>2018-07-31</t>
    <phoneticPr fontId="1" type="noConversion"/>
  </si>
  <si>
    <t>2018-07-26</t>
    <phoneticPr fontId="1" type="noConversion"/>
  </si>
  <si>
    <t>2018-07-13</t>
    <phoneticPr fontId="1" type="noConversion"/>
  </si>
  <si>
    <t>2018-07-06</t>
    <phoneticPr fontId="1" type="noConversion"/>
  </si>
  <si>
    <t>2018-07-22</t>
  </si>
  <si>
    <t>2018-07-22</t>
    <phoneticPr fontId="1" type="noConversion"/>
  </si>
  <si>
    <t>2018-07-19</t>
    <phoneticPr fontId="1" type="noConversion"/>
  </si>
  <si>
    <t>2018-07-20</t>
  </si>
  <si>
    <t>2018-07-10</t>
    <phoneticPr fontId="1" type="noConversion"/>
  </si>
  <si>
    <t>2018-07-12</t>
    <phoneticPr fontId="1" type="noConversion"/>
  </si>
  <si>
    <t>2018-07-15</t>
  </si>
  <si>
    <t>2018-07-05</t>
    <phoneticPr fontId="1" type="noConversion"/>
  </si>
  <si>
    <t>2018-07-03</t>
    <phoneticPr fontId="1" type="noConversion"/>
  </si>
  <si>
    <t>2018-07-02</t>
    <phoneticPr fontId="1" type="noConversion"/>
  </si>
  <si>
    <t>2018-07-24</t>
    <phoneticPr fontId="1" type="noConversion"/>
  </si>
  <si>
    <t>2018-07-21</t>
  </si>
  <si>
    <t>2018-07-21</t>
    <phoneticPr fontId="1" type="noConversion"/>
  </si>
  <si>
    <t>2018-07-28</t>
    <phoneticPr fontId="1" type="noConversion"/>
  </si>
  <si>
    <t>2018-07-29</t>
    <phoneticPr fontId="1" type="noConversion"/>
  </si>
  <si>
    <t>2018-07-20</t>
    <phoneticPr fontId="1" type="noConversion"/>
  </si>
  <si>
    <t>2018-07-11</t>
    <phoneticPr fontId="1" type="noConversion"/>
  </si>
  <si>
    <t>2018-07-27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</si>
</sst>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000000_ "/>
  </numFmts>
  <fonts count="6">
    <font>
      <sz val="11"/>
      <color rgb="FF000000"/>
      <name val="Calibri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b/>
      <sz val="10"/>
      <color theme="1" tint="0.249977111117893"/>
      <name val="Arial"/>
      <family val="2"/>
    </font>
    <font>
      <b/>
      <sz val="10"/>
      <color theme="1" tint="0.249977111117893"/>
      <name val="宋体"/>
      <family val="3"/>
      <charset val="134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 applyProtection="1">
      <alignment horizontal="center" wrapText="1"/>
    </xf>
    <xf numFmtId="49" fontId="4" fillId="3" borderId="2" xfId="0" applyNumberFormat="1" applyFont="1" applyFill="1" applyBorder="1" applyAlignment="1" applyProtection="1">
      <alignment horizontal="center" wrapText="1"/>
    </xf>
    <xf numFmtId="49" fontId="3" fillId="3" borderId="2" xfId="0" applyNumberFormat="1" applyFont="1" applyFill="1" applyBorder="1" applyAlignment="1" applyProtection="1">
      <alignment horizontal="center" wrapText="1"/>
    </xf>
    <xf numFmtId="14" fontId="4" fillId="3" borderId="2" xfId="0" applyNumberFormat="1" applyFont="1" applyFill="1" applyBorder="1" applyAlignment="1" applyProtection="1">
      <alignment horizontal="center" wrapText="1"/>
    </xf>
    <xf numFmtId="176" fontId="4" fillId="3" borderId="2" xfId="0" applyNumberFormat="1" applyFont="1" applyFill="1" applyBorder="1" applyAlignment="1" applyProtection="1">
      <alignment horizontal="center" wrapText="1"/>
    </xf>
    <xf numFmtId="177" fontId="4" fillId="3" borderId="2" xfId="0" applyNumberFormat="1" applyFont="1" applyFill="1" applyBorder="1" applyAlignment="1" applyProtection="1">
      <alignment horizontal="center" wrapText="1"/>
    </xf>
    <xf numFmtId="176" fontId="4" fillId="3" borderId="3" xfId="0" applyNumberFormat="1" applyFont="1" applyFill="1" applyBorder="1" applyAlignment="1" applyProtection="1">
      <alignment horizontal="center" wrapText="1"/>
    </xf>
    <xf numFmtId="0" fontId="2" fillId="0" borderId="1" xfId="0" applyFont="1" applyBorder="1">
      <alignment vertical="center"/>
    </xf>
    <xf numFmtId="2" fontId="2" fillId="2" borderId="1" xfId="0" applyNumberFormat="1" applyFont="1" applyFill="1" applyBorder="1" applyAlignment="1">
      <alignment horizontal="right" vertical="center" wrapText="1"/>
    </xf>
    <xf numFmtId="177" fontId="2" fillId="2" borderId="1" xfId="0" applyNumberFormat="1" applyFont="1" applyFill="1" applyBorder="1" applyAlignment="1">
      <alignment horizontal="right" vertical="center" wrapText="1"/>
    </xf>
    <xf numFmtId="176" fontId="2" fillId="0" borderId="1" xfId="0" applyNumberFormat="1" applyFont="1" applyBorder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1" fontId="2" fillId="0" borderId="1" xfId="0" applyNumberFormat="1" applyFont="1" applyBorder="1">
      <alignment vertical="center"/>
    </xf>
    <xf numFmtId="2" fontId="2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left" vertical="center" wrapText="1"/>
    </xf>
    <xf numFmtId="22" fontId="2" fillId="2" borderId="1" xfId="0" applyNumberFormat="1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tabSelected="1" workbookViewId="0">
      <selection activeCell="B18" sqref="B18"/>
    </sheetView>
  </sheetViews>
  <sheetFormatPr defaultRowHeight="15"/>
  <cols>
    <col min="1" max="1" width="5.140625" customWidth="1"/>
    <col min="2" max="2" width="16.7109375" customWidth="1"/>
    <col min="3" max="3" width="9.140625" customWidth="1"/>
    <col min="4" max="4" width="11.28515625" customWidth="1"/>
    <col min="5" max="5" width="8.85546875" customWidth="1"/>
    <col min="6" max="6" width="5.42578125" customWidth="1"/>
    <col min="7" max="7" width="10.7109375" customWidth="1"/>
    <col min="8" max="8" width="13" customWidth="1"/>
    <col min="9" max="9" width="9.85546875" customWidth="1"/>
    <col min="10" max="11" width="11.5703125" customWidth="1"/>
    <col min="12" max="12" width="10.7109375" customWidth="1"/>
    <col min="13" max="13" width="4.7109375" customWidth="1"/>
    <col min="14" max="14" width="9.140625" customWidth="1"/>
    <col min="15" max="15" width="12.5703125" customWidth="1"/>
    <col min="16" max="16" width="10.85546875" customWidth="1"/>
    <col min="17" max="17" width="11.140625" customWidth="1"/>
  </cols>
  <sheetData>
    <row r="1" spans="1:17" ht="23.25" customHeight="1">
      <c r="A1" s="2" t="s">
        <v>21</v>
      </c>
      <c r="B1" s="3" t="s">
        <v>24</v>
      </c>
      <c r="C1" s="4" t="s">
        <v>0</v>
      </c>
      <c r="D1" s="3" t="s">
        <v>25</v>
      </c>
      <c r="E1" s="3" t="s">
        <v>22</v>
      </c>
      <c r="F1" s="3" t="s">
        <v>26</v>
      </c>
      <c r="G1" s="5" t="s">
        <v>36</v>
      </c>
      <c r="H1" s="5" t="s">
        <v>23</v>
      </c>
      <c r="I1" s="3" t="s">
        <v>27</v>
      </c>
      <c r="J1" s="3" t="s">
        <v>28</v>
      </c>
      <c r="K1" s="6" t="s">
        <v>29</v>
      </c>
      <c r="L1" s="6" t="s">
        <v>30</v>
      </c>
      <c r="M1" s="6" t="s">
        <v>31</v>
      </c>
      <c r="N1" s="6" t="s">
        <v>32</v>
      </c>
      <c r="O1" s="6" t="s">
        <v>33</v>
      </c>
      <c r="P1" s="7" t="s">
        <v>34</v>
      </c>
      <c r="Q1" s="8" t="s">
        <v>35</v>
      </c>
    </row>
    <row r="2" spans="1:17" s="14" customFormat="1" ht="22.5" customHeight="1">
      <c r="A2" s="9">
        <v>1</v>
      </c>
      <c r="B2" s="18" t="s">
        <v>15</v>
      </c>
      <c r="C2" s="1" t="s">
        <v>16</v>
      </c>
      <c r="D2" s="1" t="s">
        <v>67</v>
      </c>
      <c r="E2" s="1">
        <v>43011411</v>
      </c>
      <c r="F2" s="1" t="s">
        <v>68</v>
      </c>
      <c r="G2" s="17" t="s">
        <v>75</v>
      </c>
      <c r="H2" s="17" t="s">
        <v>76</v>
      </c>
      <c r="I2" s="19">
        <v>486</v>
      </c>
      <c r="J2" s="19">
        <v>20114</v>
      </c>
      <c r="K2" s="10">
        <v>855475</v>
      </c>
      <c r="L2" s="10">
        <f>K2*0.05</f>
        <v>42773.75</v>
      </c>
      <c r="M2" s="10">
        <v>0.03</v>
      </c>
      <c r="N2" s="10">
        <f>K2/1.03*0.03*1.12</f>
        <v>27906.7572815534</v>
      </c>
      <c r="O2" s="10">
        <f>K2-L2-N2</f>
        <v>784794.49271844665</v>
      </c>
      <c r="P2" s="11">
        <v>0.48</v>
      </c>
      <c r="Q2" s="12">
        <f>O2*P2</f>
        <v>376701.3565048544</v>
      </c>
    </row>
    <row r="3" spans="1:17" s="14" customFormat="1" ht="22.5" customHeight="1">
      <c r="A3" s="9">
        <v>2</v>
      </c>
      <c r="B3" s="18" t="s">
        <v>13</v>
      </c>
      <c r="C3" s="1" t="s">
        <v>14</v>
      </c>
      <c r="D3" s="1" t="s">
        <v>67</v>
      </c>
      <c r="E3" s="1">
        <v>43011411</v>
      </c>
      <c r="F3" s="1" t="s">
        <v>68</v>
      </c>
      <c r="G3" s="17" t="s">
        <v>75</v>
      </c>
      <c r="H3" s="17" t="s">
        <v>77</v>
      </c>
      <c r="I3" s="19">
        <v>119</v>
      </c>
      <c r="J3" s="19">
        <v>2353</v>
      </c>
      <c r="K3" s="10">
        <v>116200</v>
      </c>
      <c r="L3" s="10">
        <f t="shared" ref="L3:L26" si="0">K3*0.05</f>
        <v>5810</v>
      </c>
      <c r="M3" s="10">
        <v>0.03</v>
      </c>
      <c r="N3" s="10">
        <f>K3/1.03*0.03*1.12</f>
        <v>3790.6019417475727</v>
      </c>
      <c r="O3" s="10">
        <f t="shared" ref="O3:O26" si="1">K3-L3-N3</f>
        <v>106599.39805825242</v>
      </c>
      <c r="P3" s="11">
        <v>0.48</v>
      </c>
      <c r="Q3" s="12">
        <f t="shared" ref="Q3:Q26" si="2">O3*P3</f>
        <v>51167.711067961158</v>
      </c>
    </row>
    <row r="4" spans="1:17" s="14" customFormat="1" ht="22.5" customHeight="1">
      <c r="A4" s="9">
        <v>3</v>
      </c>
      <c r="B4" s="18" t="s">
        <v>37</v>
      </c>
      <c r="C4" s="1" t="s">
        <v>52</v>
      </c>
      <c r="D4" s="1" t="s">
        <v>67</v>
      </c>
      <c r="E4" s="1">
        <v>43011411</v>
      </c>
      <c r="F4" s="1" t="s">
        <v>68</v>
      </c>
      <c r="G4" s="17" t="s">
        <v>78</v>
      </c>
      <c r="H4" s="17" t="s">
        <v>76</v>
      </c>
      <c r="I4" s="19">
        <v>162</v>
      </c>
      <c r="J4" s="19">
        <v>8340</v>
      </c>
      <c r="K4" s="10">
        <v>354376</v>
      </c>
      <c r="L4" s="10">
        <f t="shared" si="0"/>
        <v>17718.8</v>
      </c>
      <c r="M4" s="10">
        <v>0.03</v>
      </c>
      <c r="N4" s="10">
        <f t="shared" ref="N4:N26" si="3">K4/1.03*0.03*1.12</f>
        <v>11560.226796116505</v>
      </c>
      <c r="O4" s="10">
        <f t="shared" si="1"/>
        <v>325096.97320388351</v>
      </c>
      <c r="P4" s="11">
        <v>0.48</v>
      </c>
      <c r="Q4" s="12">
        <f t="shared" si="2"/>
        <v>156046.54713786408</v>
      </c>
    </row>
    <row r="5" spans="1:17" s="14" customFormat="1" ht="22.5" customHeight="1">
      <c r="A5" s="9">
        <v>4</v>
      </c>
      <c r="B5" s="18" t="s">
        <v>38</v>
      </c>
      <c r="C5" s="1" t="s">
        <v>53</v>
      </c>
      <c r="D5" s="1" t="s">
        <v>67</v>
      </c>
      <c r="E5" s="1">
        <v>43011411</v>
      </c>
      <c r="F5" s="1" t="s">
        <v>68</v>
      </c>
      <c r="G5" s="17" t="s">
        <v>79</v>
      </c>
      <c r="H5" s="17" t="s">
        <v>81</v>
      </c>
      <c r="I5" s="19">
        <v>17</v>
      </c>
      <c r="J5" s="19">
        <v>68</v>
      </c>
      <c r="K5" s="10">
        <v>3046</v>
      </c>
      <c r="L5" s="10">
        <f t="shared" si="0"/>
        <v>152.30000000000001</v>
      </c>
      <c r="M5" s="10">
        <v>0.03</v>
      </c>
      <c r="N5" s="10">
        <f t="shared" si="3"/>
        <v>99.364660194174775</v>
      </c>
      <c r="O5" s="10">
        <f t="shared" si="1"/>
        <v>2794.3353398058252</v>
      </c>
      <c r="P5" s="11">
        <v>0.48</v>
      </c>
      <c r="Q5" s="12">
        <f t="shared" si="2"/>
        <v>1341.280963106796</v>
      </c>
    </row>
    <row r="6" spans="1:17" s="14" customFormat="1" ht="22.5" customHeight="1">
      <c r="A6" s="9">
        <v>5</v>
      </c>
      <c r="B6" s="18" t="s">
        <v>7</v>
      </c>
      <c r="C6" s="1" t="s">
        <v>8</v>
      </c>
      <c r="D6" s="1" t="s">
        <v>67</v>
      </c>
      <c r="E6" s="1">
        <v>43011411</v>
      </c>
      <c r="F6" s="1" t="s">
        <v>68</v>
      </c>
      <c r="G6" s="17" t="s">
        <v>75</v>
      </c>
      <c r="H6" s="17" t="s">
        <v>82</v>
      </c>
      <c r="I6" s="19">
        <v>34</v>
      </c>
      <c r="J6" s="19">
        <v>480</v>
      </c>
      <c r="K6" s="10">
        <v>24804</v>
      </c>
      <c r="L6" s="10">
        <f t="shared" si="0"/>
        <v>1240.2</v>
      </c>
      <c r="M6" s="10">
        <v>0.03</v>
      </c>
      <c r="N6" s="10">
        <f t="shared" si="3"/>
        <v>809.14019417475731</v>
      </c>
      <c r="O6" s="10">
        <f t="shared" si="1"/>
        <v>22754.659805825242</v>
      </c>
      <c r="P6" s="11">
        <v>0.48</v>
      </c>
      <c r="Q6" s="12">
        <f t="shared" si="2"/>
        <v>10922.236706796115</v>
      </c>
    </row>
    <row r="7" spans="1:17" s="14" customFormat="1" ht="22.5" customHeight="1">
      <c r="A7" s="9">
        <v>6</v>
      </c>
      <c r="B7" s="18" t="s">
        <v>1</v>
      </c>
      <c r="C7" s="1" t="s">
        <v>2</v>
      </c>
      <c r="D7" s="1" t="s">
        <v>67</v>
      </c>
      <c r="E7" s="1">
        <v>43011411</v>
      </c>
      <c r="F7" s="1" t="s">
        <v>68</v>
      </c>
      <c r="G7" s="17" t="s">
        <v>75</v>
      </c>
      <c r="H7" s="17" t="s">
        <v>84</v>
      </c>
      <c r="I7" s="19">
        <v>34</v>
      </c>
      <c r="J7" s="19">
        <v>434</v>
      </c>
      <c r="K7" s="10">
        <v>21110</v>
      </c>
      <c r="L7" s="10">
        <f t="shared" si="0"/>
        <v>1055.5</v>
      </c>
      <c r="M7" s="10">
        <v>0.03</v>
      </c>
      <c r="N7" s="10">
        <f t="shared" si="3"/>
        <v>688.63689320388357</v>
      </c>
      <c r="O7" s="10">
        <f t="shared" si="1"/>
        <v>19365.863106796118</v>
      </c>
      <c r="P7" s="11">
        <v>0.48</v>
      </c>
      <c r="Q7" s="12">
        <f t="shared" si="2"/>
        <v>9295.6142912621362</v>
      </c>
    </row>
    <row r="8" spans="1:17" s="14" customFormat="1" ht="22.5" customHeight="1">
      <c r="A8" s="9">
        <v>7</v>
      </c>
      <c r="B8" s="18" t="s">
        <v>11</v>
      </c>
      <c r="C8" s="1" t="s">
        <v>12</v>
      </c>
      <c r="D8" s="1" t="s">
        <v>67</v>
      </c>
      <c r="E8" s="1">
        <v>43011411</v>
      </c>
      <c r="F8" s="1" t="s">
        <v>68</v>
      </c>
      <c r="G8" s="17" t="s">
        <v>75</v>
      </c>
      <c r="H8" s="17" t="s">
        <v>85</v>
      </c>
      <c r="I8" s="19">
        <v>32</v>
      </c>
      <c r="J8" s="19">
        <v>211</v>
      </c>
      <c r="K8" s="10">
        <v>9993</v>
      </c>
      <c r="L8" s="10">
        <f t="shared" si="0"/>
        <v>499.65000000000003</v>
      </c>
      <c r="M8" s="10">
        <v>0.03</v>
      </c>
      <c r="N8" s="10">
        <f t="shared" si="3"/>
        <v>325.98524271844656</v>
      </c>
      <c r="O8" s="10">
        <f t="shared" si="1"/>
        <v>9167.3647572815535</v>
      </c>
      <c r="P8" s="11">
        <v>0.48</v>
      </c>
      <c r="Q8" s="12">
        <f t="shared" si="2"/>
        <v>4400.3350834951452</v>
      </c>
    </row>
    <row r="9" spans="1:17" s="14" customFormat="1" ht="22.5" customHeight="1">
      <c r="A9" s="9">
        <v>8</v>
      </c>
      <c r="B9" s="18" t="s">
        <v>9</v>
      </c>
      <c r="C9" s="1" t="s">
        <v>10</v>
      </c>
      <c r="D9" s="1" t="s">
        <v>67</v>
      </c>
      <c r="E9" s="1">
        <v>43011411</v>
      </c>
      <c r="F9" s="1" t="s">
        <v>68</v>
      </c>
      <c r="G9" s="17" t="s">
        <v>75</v>
      </c>
      <c r="H9" s="17" t="s">
        <v>84</v>
      </c>
      <c r="I9" s="19">
        <v>6</v>
      </c>
      <c r="J9" s="19">
        <v>36</v>
      </c>
      <c r="K9" s="10">
        <v>1445</v>
      </c>
      <c r="L9" s="10">
        <f t="shared" si="0"/>
        <v>72.25</v>
      </c>
      <c r="M9" s="10">
        <v>0.03</v>
      </c>
      <c r="N9" s="10">
        <f t="shared" si="3"/>
        <v>47.13786407766991</v>
      </c>
      <c r="O9" s="10">
        <f t="shared" si="1"/>
        <v>1325.61213592233</v>
      </c>
      <c r="P9" s="11">
        <v>0.48</v>
      </c>
      <c r="Q9" s="12">
        <f t="shared" si="2"/>
        <v>636.29382524271841</v>
      </c>
    </row>
    <row r="10" spans="1:17" s="14" customFormat="1" ht="22.5" customHeight="1">
      <c r="A10" s="9">
        <v>9</v>
      </c>
      <c r="B10" s="18" t="s">
        <v>5</v>
      </c>
      <c r="C10" s="1" t="s">
        <v>6</v>
      </c>
      <c r="D10" s="1" t="s">
        <v>67</v>
      </c>
      <c r="E10" s="1">
        <v>43011411</v>
      </c>
      <c r="F10" s="1" t="s">
        <v>68</v>
      </c>
      <c r="G10" s="17" t="s">
        <v>75</v>
      </c>
      <c r="H10" s="17" t="s">
        <v>87</v>
      </c>
      <c r="I10" s="19">
        <v>5</v>
      </c>
      <c r="J10" s="19">
        <v>36</v>
      </c>
      <c r="K10" s="10">
        <v>1440</v>
      </c>
      <c r="L10" s="10">
        <f t="shared" si="0"/>
        <v>72</v>
      </c>
      <c r="M10" s="10">
        <v>0.03</v>
      </c>
      <c r="N10" s="10">
        <f t="shared" si="3"/>
        <v>46.974757281553394</v>
      </c>
      <c r="O10" s="10">
        <f t="shared" si="1"/>
        <v>1321.0252427184466</v>
      </c>
      <c r="P10" s="11">
        <v>0.48</v>
      </c>
      <c r="Q10" s="12">
        <f t="shared" si="2"/>
        <v>634.0921165048544</v>
      </c>
    </row>
    <row r="11" spans="1:17" s="14" customFormat="1" ht="22.5" customHeight="1">
      <c r="A11" s="9">
        <v>10</v>
      </c>
      <c r="B11" s="18" t="s">
        <v>17</v>
      </c>
      <c r="C11" s="1" t="s">
        <v>18</v>
      </c>
      <c r="D11" s="1" t="s">
        <v>67</v>
      </c>
      <c r="E11" s="1">
        <v>43011411</v>
      </c>
      <c r="F11" s="1" t="s">
        <v>68</v>
      </c>
      <c r="G11" s="17" t="s">
        <v>74</v>
      </c>
      <c r="H11" s="17" t="s">
        <v>88</v>
      </c>
      <c r="I11" s="19">
        <v>3</v>
      </c>
      <c r="J11" s="19">
        <v>0</v>
      </c>
      <c r="K11" s="10">
        <v>0</v>
      </c>
      <c r="L11" s="10">
        <f t="shared" si="0"/>
        <v>0</v>
      </c>
      <c r="M11" s="10">
        <v>0.03</v>
      </c>
      <c r="N11" s="10">
        <f t="shared" si="3"/>
        <v>0</v>
      </c>
      <c r="O11" s="10">
        <f t="shared" si="1"/>
        <v>0</v>
      </c>
      <c r="P11" s="11">
        <v>0.48</v>
      </c>
      <c r="Q11" s="12">
        <f t="shared" si="2"/>
        <v>0</v>
      </c>
    </row>
    <row r="12" spans="1:17" s="14" customFormat="1" ht="22.5" customHeight="1">
      <c r="A12" s="9">
        <v>11</v>
      </c>
      <c r="B12" s="18" t="s">
        <v>19</v>
      </c>
      <c r="C12" s="1" t="s">
        <v>20</v>
      </c>
      <c r="D12" s="1" t="s">
        <v>67</v>
      </c>
      <c r="E12" s="1">
        <v>43011411</v>
      </c>
      <c r="F12" s="1" t="s">
        <v>68</v>
      </c>
      <c r="G12" s="17" t="s">
        <v>74</v>
      </c>
      <c r="H12" s="17" t="s">
        <v>89</v>
      </c>
      <c r="I12" s="19">
        <v>2</v>
      </c>
      <c r="J12" s="19">
        <v>0</v>
      </c>
      <c r="K12" s="10">
        <v>0</v>
      </c>
      <c r="L12" s="10">
        <f t="shared" si="0"/>
        <v>0</v>
      </c>
      <c r="M12" s="10">
        <v>0.03</v>
      </c>
      <c r="N12" s="10">
        <f t="shared" si="3"/>
        <v>0</v>
      </c>
      <c r="O12" s="10">
        <f t="shared" si="1"/>
        <v>0</v>
      </c>
      <c r="P12" s="11">
        <v>0.48</v>
      </c>
      <c r="Q12" s="12">
        <f t="shared" si="2"/>
        <v>0</v>
      </c>
    </row>
    <row r="13" spans="1:17" s="14" customFormat="1" ht="22.5" customHeight="1">
      <c r="A13" s="9">
        <v>12</v>
      </c>
      <c r="B13" s="18" t="s">
        <v>3</v>
      </c>
      <c r="C13" s="1" t="s">
        <v>4</v>
      </c>
      <c r="D13" s="1" t="s">
        <v>69</v>
      </c>
      <c r="E13" s="1">
        <v>43011411</v>
      </c>
      <c r="F13" s="1" t="s">
        <v>70</v>
      </c>
      <c r="G13" s="17" t="s">
        <v>88</v>
      </c>
      <c r="H13" s="17" t="s">
        <v>88</v>
      </c>
      <c r="I13" s="19">
        <v>1</v>
      </c>
      <c r="J13" s="19">
        <v>2</v>
      </c>
      <c r="K13" s="10">
        <v>82</v>
      </c>
      <c r="L13" s="10">
        <f t="shared" si="0"/>
        <v>4.1000000000000005</v>
      </c>
      <c r="M13" s="10">
        <v>0.03</v>
      </c>
      <c r="N13" s="10">
        <f t="shared" si="3"/>
        <v>2.6749514563106795</v>
      </c>
      <c r="O13" s="10">
        <f t="shared" si="1"/>
        <v>75.225048543689326</v>
      </c>
      <c r="P13" s="11">
        <v>0.48</v>
      </c>
      <c r="Q13" s="12">
        <f t="shared" si="2"/>
        <v>36.108023300970878</v>
      </c>
    </row>
    <row r="14" spans="1:17" s="14" customFormat="1" ht="22.5" customHeight="1">
      <c r="A14" s="9">
        <v>13</v>
      </c>
      <c r="B14" s="18" t="s">
        <v>39</v>
      </c>
      <c r="C14" s="1" t="s">
        <v>54</v>
      </c>
      <c r="D14" s="1" t="s">
        <v>69</v>
      </c>
      <c r="E14" s="1">
        <v>43011411</v>
      </c>
      <c r="F14" s="1" t="s">
        <v>70</v>
      </c>
      <c r="G14" s="17" t="s">
        <v>78</v>
      </c>
      <c r="H14" s="17" t="s">
        <v>86</v>
      </c>
      <c r="I14" s="19">
        <v>12</v>
      </c>
      <c r="J14" s="19">
        <v>230</v>
      </c>
      <c r="K14" s="10">
        <v>7994</v>
      </c>
      <c r="L14" s="10">
        <f t="shared" si="0"/>
        <v>399.70000000000005</v>
      </c>
      <c r="M14" s="10">
        <v>0.03</v>
      </c>
      <c r="N14" s="10">
        <f t="shared" si="3"/>
        <v>260.77514563106797</v>
      </c>
      <c r="O14" s="10">
        <f t="shared" si="1"/>
        <v>7333.5248543689322</v>
      </c>
      <c r="P14" s="11">
        <v>0.48</v>
      </c>
      <c r="Q14" s="12">
        <f t="shared" si="2"/>
        <v>3520.0919300970872</v>
      </c>
    </row>
    <row r="15" spans="1:17" s="14" customFormat="1" ht="22.5" customHeight="1">
      <c r="A15" s="9">
        <v>14</v>
      </c>
      <c r="B15" s="18" t="s">
        <v>40</v>
      </c>
      <c r="C15" s="1" t="s">
        <v>55</v>
      </c>
      <c r="D15" s="1" t="s">
        <v>69</v>
      </c>
      <c r="E15" s="1">
        <v>43011411</v>
      </c>
      <c r="F15" s="1" t="s">
        <v>70</v>
      </c>
      <c r="G15" s="17" t="s">
        <v>79</v>
      </c>
      <c r="H15" s="17" t="s">
        <v>79</v>
      </c>
      <c r="I15" s="19">
        <v>1</v>
      </c>
      <c r="J15" s="19">
        <v>0</v>
      </c>
      <c r="K15" s="10">
        <v>0</v>
      </c>
      <c r="L15" s="10">
        <f t="shared" si="0"/>
        <v>0</v>
      </c>
      <c r="M15" s="10">
        <v>0.03</v>
      </c>
      <c r="N15" s="10">
        <f t="shared" si="3"/>
        <v>0</v>
      </c>
      <c r="O15" s="10">
        <f t="shared" si="1"/>
        <v>0</v>
      </c>
      <c r="P15" s="11">
        <v>0.48</v>
      </c>
      <c r="Q15" s="12">
        <f t="shared" si="2"/>
        <v>0</v>
      </c>
    </row>
    <row r="16" spans="1:17" s="14" customFormat="1" ht="22.5" customHeight="1">
      <c r="A16" s="9">
        <v>15</v>
      </c>
      <c r="B16" s="18" t="s">
        <v>41</v>
      </c>
      <c r="C16" s="1" t="s">
        <v>56</v>
      </c>
      <c r="D16" s="1" t="s">
        <v>69</v>
      </c>
      <c r="E16" s="1">
        <v>43011411</v>
      </c>
      <c r="F16" s="1" t="s">
        <v>70</v>
      </c>
      <c r="G16" s="17" t="s">
        <v>96</v>
      </c>
      <c r="H16" s="17" t="s">
        <v>85</v>
      </c>
      <c r="I16" s="19">
        <v>8</v>
      </c>
      <c r="J16" s="19">
        <v>180</v>
      </c>
      <c r="K16" s="10">
        <v>4803</v>
      </c>
      <c r="L16" s="10">
        <f t="shared" si="0"/>
        <v>240.15</v>
      </c>
      <c r="M16" s="10">
        <v>0.03</v>
      </c>
      <c r="N16" s="10">
        <f t="shared" si="3"/>
        <v>156.68038834951454</v>
      </c>
      <c r="O16" s="10">
        <f t="shared" si="1"/>
        <v>4406.1696116504854</v>
      </c>
      <c r="P16" s="11">
        <v>0.48</v>
      </c>
      <c r="Q16" s="12">
        <f t="shared" si="2"/>
        <v>2114.9614135922329</v>
      </c>
    </row>
    <row r="17" spans="1:17" s="14" customFormat="1" ht="22.5" customHeight="1">
      <c r="A17" s="9">
        <v>16</v>
      </c>
      <c r="B17" s="18" t="s">
        <v>42</v>
      </c>
      <c r="C17" s="1" t="s">
        <v>57</v>
      </c>
      <c r="D17" s="1" t="s">
        <v>69</v>
      </c>
      <c r="E17" s="1">
        <v>43011411</v>
      </c>
      <c r="F17" s="1" t="s">
        <v>70</v>
      </c>
      <c r="G17" s="17" t="s">
        <v>97</v>
      </c>
      <c r="H17" s="17" t="s">
        <v>76</v>
      </c>
      <c r="I17" s="19">
        <v>60</v>
      </c>
      <c r="J17" s="19">
        <v>3401</v>
      </c>
      <c r="K17" s="10">
        <v>159544</v>
      </c>
      <c r="L17" s="10">
        <f t="shared" si="0"/>
        <v>7977.2000000000007</v>
      </c>
      <c r="M17" s="10">
        <v>0.03</v>
      </c>
      <c r="N17" s="10">
        <f t="shared" si="3"/>
        <v>5204.542135922331</v>
      </c>
      <c r="O17" s="10">
        <f t="shared" si="1"/>
        <v>146362.25786407766</v>
      </c>
      <c r="P17" s="11">
        <v>0.48</v>
      </c>
      <c r="Q17" s="12">
        <f t="shared" si="2"/>
        <v>70253.883774757269</v>
      </c>
    </row>
    <row r="18" spans="1:17" s="14" customFormat="1" ht="22.5" customHeight="1">
      <c r="A18" s="9">
        <v>17</v>
      </c>
      <c r="B18" s="18" t="s">
        <v>43</v>
      </c>
      <c r="C18" s="1" t="s">
        <v>58</v>
      </c>
      <c r="D18" s="1" t="s">
        <v>69</v>
      </c>
      <c r="E18" s="1">
        <v>43011411</v>
      </c>
      <c r="F18" s="1" t="s">
        <v>70</v>
      </c>
      <c r="G18" s="17" t="s">
        <v>82</v>
      </c>
      <c r="H18" s="17" t="s">
        <v>76</v>
      </c>
      <c r="I18" s="19">
        <v>146</v>
      </c>
      <c r="J18" s="19">
        <v>5804</v>
      </c>
      <c r="K18" s="10">
        <v>272329</v>
      </c>
      <c r="L18" s="10">
        <f t="shared" si="0"/>
        <v>13616.45</v>
      </c>
      <c r="M18" s="10">
        <v>0.03</v>
      </c>
      <c r="N18" s="10">
        <f t="shared" si="3"/>
        <v>8883.7421359223299</v>
      </c>
      <c r="O18" s="10">
        <f t="shared" si="1"/>
        <v>249828.80786407765</v>
      </c>
      <c r="P18" s="11">
        <v>0.48</v>
      </c>
      <c r="Q18" s="12">
        <f t="shared" si="2"/>
        <v>119917.82777475727</v>
      </c>
    </row>
    <row r="19" spans="1:17" s="14" customFormat="1" ht="22.5" customHeight="1">
      <c r="A19" s="9">
        <v>18</v>
      </c>
      <c r="B19" s="18" t="s">
        <v>44</v>
      </c>
      <c r="C19" s="1" t="s">
        <v>59</v>
      </c>
      <c r="D19" s="1" t="s">
        <v>69</v>
      </c>
      <c r="E19" s="1">
        <v>43011411</v>
      </c>
      <c r="F19" s="1" t="s">
        <v>70</v>
      </c>
      <c r="G19" s="17" t="s">
        <v>83</v>
      </c>
      <c r="H19" s="17" t="s">
        <v>90</v>
      </c>
      <c r="I19" s="19">
        <v>18</v>
      </c>
      <c r="J19" s="19">
        <v>34</v>
      </c>
      <c r="K19" s="10">
        <v>1479</v>
      </c>
      <c r="L19" s="10">
        <f t="shared" si="0"/>
        <v>73.95</v>
      </c>
      <c r="M19" s="10">
        <v>0.03</v>
      </c>
      <c r="N19" s="10">
        <f t="shared" si="3"/>
        <v>48.246990291262136</v>
      </c>
      <c r="O19" s="10">
        <f t="shared" si="1"/>
        <v>1356.8030097087378</v>
      </c>
      <c r="P19" s="11">
        <v>0.48</v>
      </c>
      <c r="Q19" s="12">
        <f t="shared" si="2"/>
        <v>651.26544466019413</v>
      </c>
    </row>
    <row r="20" spans="1:17" s="14" customFormat="1" ht="22.5" customHeight="1">
      <c r="A20" s="9">
        <v>19</v>
      </c>
      <c r="B20" s="18" t="s">
        <v>45</v>
      </c>
      <c r="C20" s="1" t="s">
        <v>60</v>
      </c>
      <c r="D20" s="1" t="s">
        <v>69</v>
      </c>
      <c r="E20" s="1">
        <v>43011411</v>
      </c>
      <c r="F20" s="1" t="s">
        <v>70</v>
      </c>
      <c r="G20" s="17" t="s">
        <v>83</v>
      </c>
      <c r="H20" s="17" t="s">
        <v>92</v>
      </c>
      <c r="I20" s="19">
        <v>10</v>
      </c>
      <c r="J20" s="19">
        <v>20</v>
      </c>
      <c r="K20" s="10">
        <v>743</v>
      </c>
      <c r="L20" s="10">
        <f t="shared" si="0"/>
        <v>37.15</v>
      </c>
      <c r="M20" s="10">
        <v>0.03</v>
      </c>
      <c r="N20" s="10">
        <f t="shared" si="3"/>
        <v>24.237669902912621</v>
      </c>
      <c r="O20" s="10">
        <f t="shared" si="1"/>
        <v>681.61233009708735</v>
      </c>
      <c r="P20" s="11">
        <v>0.48</v>
      </c>
      <c r="Q20" s="12">
        <f t="shared" si="2"/>
        <v>327.17391844660193</v>
      </c>
    </row>
    <row r="21" spans="1:17" s="14" customFormat="1" ht="22.5" customHeight="1">
      <c r="A21" s="9">
        <v>20</v>
      </c>
      <c r="B21" s="18" t="s">
        <v>46</v>
      </c>
      <c r="C21" s="1" t="s">
        <v>61</v>
      </c>
      <c r="D21" s="1" t="s">
        <v>69</v>
      </c>
      <c r="E21" s="1">
        <v>43011411</v>
      </c>
      <c r="F21" s="1" t="s">
        <v>70</v>
      </c>
      <c r="G21" s="17" t="s">
        <v>97</v>
      </c>
      <c r="H21" s="17" t="s">
        <v>76</v>
      </c>
      <c r="I21" s="19">
        <v>106</v>
      </c>
      <c r="J21" s="19">
        <v>10074</v>
      </c>
      <c r="K21" s="10">
        <v>387266</v>
      </c>
      <c r="L21" s="10">
        <f t="shared" si="0"/>
        <v>19363.3</v>
      </c>
      <c r="M21" s="10">
        <v>0.03</v>
      </c>
      <c r="N21" s="10">
        <f t="shared" si="3"/>
        <v>12633.143300970876</v>
      </c>
      <c r="O21" s="10">
        <f t="shared" si="1"/>
        <v>355269.55669902911</v>
      </c>
      <c r="P21" s="11">
        <v>0.48</v>
      </c>
      <c r="Q21" s="12">
        <f t="shared" si="2"/>
        <v>170529.38721553396</v>
      </c>
    </row>
    <row r="22" spans="1:17" s="14" customFormat="1" ht="22.5" customHeight="1">
      <c r="A22" s="9">
        <v>21</v>
      </c>
      <c r="B22" s="18" t="s">
        <v>47</v>
      </c>
      <c r="C22" s="1" t="s">
        <v>62</v>
      </c>
      <c r="D22" s="1" t="s">
        <v>71</v>
      </c>
      <c r="E22" s="1">
        <v>43011411</v>
      </c>
      <c r="F22" s="1" t="s">
        <v>72</v>
      </c>
      <c r="G22" s="17" t="s">
        <v>83</v>
      </c>
      <c r="H22" s="17" t="s">
        <v>95</v>
      </c>
      <c r="I22" s="19">
        <v>5</v>
      </c>
      <c r="J22" s="19">
        <v>3</v>
      </c>
      <c r="K22" s="10">
        <v>123</v>
      </c>
      <c r="L22" s="10">
        <f t="shared" si="0"/>
        <v>6.15</v>
      </c>
      <c r="M22" s="10">
        <v>0.03</v>
      </c>
      <c r="N22" s="10">
        <f t="shared" si="3"/>
        <v>4.0124271844660191</v>
      </c>
      <c r="O22" s="10">
        <f t="shared" si="1"/>
        <v>112.83757281553397</v>
      </c>
      <c r="P22" s="11">
        <v>0.48</v>
      </c>
      <c r="Q22" s="12">
        <f t="shared" si="2"/>
        <v>54.162034951456306</v>
      </c>
    </row>
    <row r="23" spans="1:17" s="14" customFormat="1" ht="22.5" customHeight="1">
      <c r="A23" s="9">
        <v>22</v>
      </c>
      <c r="B23" s="18" t="s">
        <v>48</v>
      </c>
      <c r="C23" s="1" t="s">
        <v>63</v>
      </c>
      <c r="D23" s="1" t="s">
        <v>71</v>
      </c>
      <c r="E23" s="1">
        <v>43011411</v>
      </c>
      <c r="F23" s="1" t="s">
        <v>72</v>
      </c>
      <c r="G23" s="17" t="s">
        <v>91</v>
      </c>
      <c r="H23" s="17" t="s">
        <v>76</v>
      </c>
      <c r="I23" s="19">
        <v>25</v>
      </c>
      <c r="J23" s="19">
        <v>137</v>
      </c>
      <c r="K23" s="10">
        <v>6097</v>
      </c>
      <c r="L23" s="10">
        <f t="shared" si="0"/>
        <v>304.85000000000002</v>
      </c>
      <c r="M23" s="10">
        <v>0.03</v>
      </c>
      <c r="N23" s="10">
        <f t="shared" si="3"/>
        <v>198.89242718446602</v>
      </c>
      <c r="O23" s="10">
        <f t="shared" si="1"/>
        <v>5593.2575728155334</v>
      </c>
      <c r="P23" s="11">
        <v>0.48</v>
      </c>
      <c r="Q23" s="12">
        <f t="shared" si="2"/>
        <v>2684.763634951456</v>
      </c>
    </row>
    <row r="24" spans="1:17" s="14" customFormat="1" ht="22.5" customHeight="1">
      <c r="A24" s="9">
        <v>23</v>
      </c>
      <c r="B24" s="18" t="s">
        <v>49</v>
      </c>
      <c r="C24" s="1" t="s">
        <v>64</v>
      </c>
      <c r="D24" s="1" t="s">
        <v>71</v>
      </c>
      <c r="E24" s="1">
        <v>43011411</v>
      </c>
      <c r="F24" s="1" t="s">
        <v>72</v>
      </c>
      <c r="G24" s="17" t="s">
        <v>80</v>
      </c>
      <c r="H24" s="17" t="s">
        <v>81</v>
      </c>
      <c r="I24" s="19">
        <v>1</v>
      </c>
      <c r="J24" s="19">
        <v>35</v>
      </c>
      <c r="K24" s="10">
        <v>1718</v>
      </c>
      <c r="L24" s="10">
        <f t="shared" si="0"/>
        <v>85.9</v>
      </c>
      <c r="M24" s="10">
        <v>0.03</v>
      </c>
      <c r="N24" s="10">
        <f t="shared" si="3"/>
        <v>56.043495145631063</v>
      </c>
      <c r="O24" s="10">
        <f t="shared" si="1"/>
        <v>1576.0565048543688</v>
      </c>
      <c r="P24" s="11">
        <v>0.48</v>
      </c>
      <c r="Q24" s="12">
        <f t="shared" si="2"/>
        <v>756.50712233009699</v>
      </c>
    </row>
    <row r="25" spans="1:17" s="14" customFormat="1" ht="22.5" customHeight="1">
      <c r="A25" s="9">
        <v>24</v>
      </c>
      <c r="B25" s="18" t="s">
        <v>50</v>
      </c>
      <c r="C25" s="1" t="s">
        <v>65</v>
      </c>
      <c r="D25" s="1" t="s">
        <v>71</v>
      </c>
      <c r="E25" s="1">
        <v>43011411</v>
      </c>
      <c r="F25" s="1" t="s">
        <v>72</v>
      </c>
      <c r="G25" s="17" t="s">
        <v>93</v>
      </c>
      <c r="H25" s="17" t="s">
        <v>93</v>
      </c>
      <c r="I25" s="19">
        <v>2</v>
      </c>
      <c r="J25" s="19">
        <v>41</v>
      </c>
      <c r="K25" s="10">
        <v>836</v>
      </c>
      <c r="L25" s="10">
        <f t="shared" si="0"/>
        <v>41.800000000000004</v>
      </c>
      <c r="M25" s="10">
        <v>0.03</v>
      </c>
      <c r="N25" s="10">
        <f t="shared" si="3"/>
        <v>27.271456310679611</v>
      </c>
      <c r="O25" s="10">
        <f t="shared" si="1"/>
        <v>766.92854368932046</v>
      </c>
      <c r="P25" s="11">
        <v>0.48</v>
      </c>
      <c r="Q25" s="12">
        <f t="shared" si="2"/>
        <v>368.12570097087382</v>
      </c>
    </row>
    <row r="26" spans="1:17" s="14" customFormat="1" ht="22.5" customHeight="1">
      <c r="A26" s="9">
        <v>25</v>
      </c>
      <c r="B26" s="18" t="s">
        <v>51</v>
      </c>
      <c r="C26" s="1" t="s">
        <v>66</v>
      </c>
      <c r="D26" s="1" t="s">
        <v>71</v>
      </c>
      <c r="E26" s="1">
        <v>43011411</v>
      </c>
      <c r="F26" s="1" t="s">
        <v>72</v>
      </c>
      <c r="G26" s="17" t="s">
        <v>93</v>
      </c>
      <c r="H26" s="17" t="s">
        <v>94</v>
      </c>
      <c r="I26" s="19">
        <v>4</v>
      </c>
      <c r="J26" s="19">
        <v>30</v>
      </c>
      <c r="K26" s="10">
        <v>1780</v>
      </c>
      <c r="L26" s="10">
        <f t="shared" si="0"/>
        <v>89</v>
      </c>
      <c r="M26" s="10">
        <v>0.03</v>
      </c>
      <c r="N26" s="10">
        <f t="shared" si="3"/>
        <v>58.066019417475722</v>
      </c>
      <c r="O26" s="10">
        <f t="shared" si="1"/>
        <v>1632.9339805825243</v>
      </c>
      <c r="P26" s="11">
        <v>0.48</v>
      </c>
      <c r="Q26" s="12">
        <f t="shared" si="2"/>
        <v>783.80831067961162</v>
      </c>
    </row>
    <row r="27" spans="1:17" s="14" customFormat="1" ht="18.75" customHeight="1">
      <c r="A27" s="9"/>
      <c r="B27" s="9" t="s">
        <v>73</v>
      </c>
      <c r="C27" s="9"/>
      <c r="D27" s="9"/>
      <c r="E27" s="9"/>
      <c r="F27" s="9"/>
      <c r="G27" s="9"/>
      <c r="H27" s="9"/>
      <c r="I27" s="15">
        <f>SUM(I2:I26)</f>
        <v>1299</v>
      </c>
      <c r="J27" s="15">
        <f>SUM(J2:J26)</f>
        <v>52063</v>
      </c>
      <c r="K27" s="16">
        <f>SUM(K2:K26)</f>
        <v>2232683</v>
      </c>
      <c r="L27" s="16">
        <f>SUM(L2:L26)</f>
        <v>111634.14999999998</v>
      </c>
      <c r="M27" s="16"/>
      <c r="N27" s="16">
        <f>SUM(N2:N26)</f>
        <v>72833.154174757277</v>
      </c>
      <c r="O27" s="16">
        <f>SUM(O2:O26)</f>
        <v>2048215.6958252424</v>
      </c>
      <c r="P27" s="16"/>
      <c r="Q27" s="16">
        <f>SUM(Q2:Q26)</f>
        <v>983143.5339961166</v>
      </c>
    </row>
    <row r="28" spans="1:17">
      <c r="O28" s="13"/>
    </row>
  </sheetData>
  <protectedRanges>
    <protectedRange sqref="Q20:Q21 B4:C10 F7:F19 M11:M23 L13:L21 P11:Q19 P20:P26 Q24:Q26 L24:M26 A2:A26 N4:N26 L2:Q2 O4:Q10 O3:O26 L3:N3 P3:Q3 I4:M10" name="区域1_1"/>
    <protectedRange sqref="D2:F26" name="区域1_2"/>
  </protectedRanges>
  <phoneticPr fontId="1" type="noConversion"/>
  <pageMargins left="0" right="0" top="0.15748031496062992" bottom="0.15748031496062992" header="0.31496062992125984" footer="0.31496062992125984"/>
  <pageSetup paperSize="9" orientation="landscape" horizontalDpi="0" verticalDpi="0" r:id="rId1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2018-07-03T06:42:11Z</cp:lastPrinted>
  <dcterms:modified xsi:type="dcterms:W3CDTF">2018-08-02T02:39:13Z</dcterms:modified>
</cp:coreProperties>
</file>