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025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<sst xmlns="http://schemas.openxmlformats.org/spreadsheetml/2006/main" count="67">
  <si>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</si>
  <si>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</si>
  <si>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</si>
  <si>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</si>
  <si>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</si>
  <si>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</si>
  <si>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</si>
  <si>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</si>
  <si>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</si>
  <si>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</si>
  <si>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</si>
  <si>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</si>
  <si>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</si>
  <si>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</si>
  <si>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</si>
  <si>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</si>
  <si>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</si>
  <si>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龙虾刑警</t>
  </si>
  <si>
    <t>001103782018</t>
  </si>
  <si>
    <t>星美海阳丽达店影院</t>
  </si>
  <si>
    <t>37057171</t>
  </si>
  <si>
    <t>中影设备</t>
  </si>
  <si>
    <t>2018-07-01</t>
  </si>
  <si>
    <t>2018-07-31</t>
  </si>
  <si>
    <t>猛虫过江</t>
  </si>
  <si>
    <t>001104442018</t>
  </si>
  <si>
    <t>邪不压正</t>
  </si>
  <si>
    <t>001104952018</t>
  </si>
  <si>
    <t>我不是药神</t>
  </si>
  <si>
    <t>001104962018</t>
  </si>
  <si>
    <t>西虹市首富</t>
  </si>
  <si>
    <t>001106062018</t>
  </si>
  <si>
    <t>狄仁杰之四大天王（数字3D）</t>
  </si>
  <si>
    <t>001202172018</t>
  </si>
  <si>
    <t>动物世界（数字3D）</t>
  </si>
  <si>
    <t>001203772018</t>
  </si>
  <si>
    <t>阿修罗（数字3D）</t>
  </si>
  <si>
    <t>001204972018</t>
  </si>
  <si>
    <t>吃货宇宙</t>
  </si>
  <si>
    <t>001b01342018</t>
  </si>
  <si>
    <t>新大头儿子和小头爸爸3俄罗斯奇遇记</t>
  </si>
  <si>
    <t>001b03562018</t>
  </si>
  <si>
    <t>小悟空（数字3D）</t>
  </si>
  <si>
    <t>001c03982018</t>
  </si>
  <si>
    <t>风语咒（数字3D）</t>
  </si>
  <si>
    <t>001c05272018</t>
  </si>
  <si>
    <t>神奇马戏团之动物饼干（数字3D）</t>
  </si>
  <si>
    <t>001c05642018</t>
  </si>
  <si>
    <t>您一定不要错过 内蒙古民族电影70年</t>
  </si>
  <si>
    <t>001l05482017</t>
  </si>
  <si>
    <t>暹罗决：九神战甲（数字）</t>
  </si>
  <si>
    <t>014101072018</t>
  </si>
  <si>
    <t>金蝉脱壳2：冥府（数字）</t>
  </si>
  <si>
    <t>051101152018</t>
  </si>
  <si>
    <t>汪星卧底（数字）</t>
  </si>
  <si>
    <t>051101182018</t>
  </si>
  <si>
    <t>侏罗纪世界2（数字3D）</t>
  </si>
  <si>
    <t>051201022018</t>
  </si>
  <si>
    <t>超人总动员2（数字3D）</t>
  </si>
  <si>
    <t>051201112018</t>
  </si>
  <si>
    <t>摩天营救（数字3D）</t>
  </si>
  <si>
    <t>051201202018</t>
  </si>
  <si>
    <t>淘气大侦探（数字3D）</t>
  </si>
  <si>
    <t>051201262018</t>
  </si>
  <si>
    <t>最后一球（数字）</t>
  </si>
  <si>
    <t>091101172018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</si>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</sst>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0_ "/>
  </numFmts>
  <fonts count="30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0"/>
      <name val="Arial"/>
      <charset val="0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9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4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25" fillId="21" borderId="10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0" borderId="0"/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/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7" fillId="0" borderId="0" xfId="0" applyNumberFormat="1" applyFont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0" fontId="8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0" fillId="0" borderId="2" xfId="0" applyNumberFormat="1" applyFill="1" applyBorder="1"/>
    <xf numFmtId="176" fontId="0" fillId="0" borderId="3" xfId="0" applyNumberFormat="1" applyFill="1" applyBorder="1" applyAlignment="1">
      <alignment horizontal="right"/>
    </xf>
    <xf numFmtId="177" fontId="0" fillId="0" borderId="2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7"/>
  <sheetViews>
    <sheetView tabSelected="1" topLeftCell="C1" workbookViewId="0">
      <selection activeCell="Q24" sqref="Q24"/>
    </sheetView>
  </sheetViews>
  <sheetFormatPr defaultColWidth="16" defaultRowHeight="12.75"/>
  <cols>
    <col min="1" max="1" width="8.42857142857143" customWidth="1"/>
    <col min="2" max="2" width="30.2857142857143" style="4" customWidth="1"/>
    <col min="3" max="3" width="13.8571428571429" style="4" customWidth="1"/>
    <col min="4" max="4" width="20.1428571428571" style="4" customWidth="1"/>
    <col min="5" max="6" width="11.7142857142857" style="4" customWidth="1"/>
    <col min="7" max="8" width="13.7142857142857" style="5" customWidth="1"/>
    <col min="9" max="9" width="9.42857142857143" style="4" customWidth="1"/>
    <col min="10" max="10" width="9" style="4" customWidth="1"/>
    <col min="11" max="11" width="11" style="6" customWidth="1"/>
    <col min="12" max="12" width="8.85714285714286" style="6" customWidth="1"/>
    <col min="13" max="13" width="9.14285714285714" style="6" customWidth="1"/>
    <col min="14" max="14" width="9.57142857142857" style="6" customWidth="1"/>
    <col min="15" max="15" width="13" style="6" customWidth="1"/>
    <col min="16" max="16" width="9.14285714285714" style="7" customWidth="1"/>
    <col min="17" max="17" width="11.4285714285714" style="6" customWidth="1"/>
  </cols>
  <sheetData>
    <row r="1" s="1" customFormat="1" ht="29" customHeight="1" spans="1:17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15</v>
      </c>
      <c r="Q1" s="23" t="s">
        <v>16</v>
      </c>
    </row>
    <row r="2" s="2" customFormat="1" ht="29" customHeight="1" spans="1:17">
      <c r="A2" s="12">
        <v>1</v>
      </c>
      <c r="B2" s="13" t="s">
        <v>17</v>
      </c>
      <c r="C2" s="13" t="s">
        <v>18</v>
      </c>
      <c r="D2" s="14" t="s">
        <v>19</v>
      </c>
      <c r="E2" s="13" t="s">
        <v>20</v>
      </c>
      <c r="F2" s="15" t="s">
        <v>21</v>
      </c>
      <c r="G2" s="13" t="s">
        <v>22</v>
      </c>
      <c r="H2" s="13" t="s">
        <v>23</v>
      </c>
      <c r="I2" s="25">
        <v>10</v>
      </c>
      <c r="J2" s="25">
        <v>34</v>
      </c>
      <c r="K2" s="25">
        <v>850</v>
      </c>
      <c r="L2" s="26">
        <f>K2*0.05</f>
        <v>42.5</v>
      </c>
      <c r="M2" s="27">
        <v>0.03</v>
      </c>
      <c r="N2" s="26">
        <f>K2*(1-0.96737864)</f>
        <v>27.728156</v>
      </c>
      <c r="O2" s="26">
        <f>K2*0.91737864</f>
        <v>779.771844</v>
      </c>
      <c r="P2" s="27">
        <v>0.48</v>
      </c>
      <c r="Q2" s="26">
        <f>ROUND(O2*P2,2)</f>
        <v>374.29</v>
      </c>
    </row>
    <row r="3" s="2" customFormat="1" ht="29" customHeight="1" spans="1:17">
      <c r="A3" s="12">
        <v>2</v>
      </c>
      <c r="B3" s="13" t="s">
        <v>24</v>
      </c>
      <c r="C3" s="13" t="s">
        <v>25</v>
      </c>
      <c r="D3" s="14" t="s">
        <v>19</v>
      </c>
      <c r="E3" s="13" t="s">
        <v>20</v>
      </c>
      <c r="F3" s="15" t="s">
        <v>21</v>
      </c>
      <c r="G3" s="13" t="s">
        <v>22</v>
      </c>
      <c r="H3" s="13" t="s">
        <v>23</v>
      </c>
      <c r="I3" s="25">
        <v>8</v>
      </c>
      <c r="J3" s="25">
        <v>34</v>
      </c>
      <c r="K3" s="25">
        <v>850</v>
      </c>
      <c r="L3" s="26">
        <f t="shared" ref="L3:L20" si="0">K3*0.05</f>
        <v>42.5</v>
      </c>
      <c r="M3" s="27">
        <v>0.03</v>
      </c>
      <c r="N3" s="26">
        <f>K3*(1-0.96737864)</f>
        <v>27.728156</v>
      </c>
      <c r="O3" s="26">
        <f t="shared" ref="O3:O20" si="1">K3*0.91737864</f>
        <v>779.771844</v>
      </c>
      <c r="P3" s="27">
        <v>0.48</v>
      </c>
      <c r="Q3" s="26">
        <f t="shared" ref="Q3:Q20" si="2">ROUND(O3*P3,2)</f>
        <v>374.29</v>
      </c>
    </row>
    <row r="4" s="2" customFormat="1" ht="29" customHeight="1" spans="1:17">
      <c r="A4" s="12">
        <v>3</v>
      </c>
      <c r="B4" s="13" t="s">
        <v>26</v>
      </c>
      <c r="C4" s="13" t="s">
        <v>27</v>
      </c>
      <c r="D4" s="14" t="s">
        <v>19</v>
      </c>
      <c r="E4" s="13" t="s">
        <v>20</v>
      </c>
      <c r="F4" s="15" t="s">
        <v>21</v>
      </c>
      <c r="G4" s="13" t="s">
        <v>22</v>
      </c>
      <c r="H4" s="13" t="s">
        <v>23</v>
      </c>
      <c r="I4" s="25">
        <v>110</v>
      </c>
      <c r="J4" s="25">
        <v>864</v>
      </c>
      <c r="K4" s="25">
        <v>21715</v>
      </c>
      <c r="L4" s="26">
        <f t="shared" si="0"/>
        <v>1085.75</v>
      </c>
      <c r="M4" s="27">
        <v>0.03</v>
      </c>
      <c r="N4" s="26">
        <f>K4*(1-0.96737864)</f>
        <v>708.372832400001</v>
      </c>
      <c r="O4" s="26">
        <f t="shared" si="1"/>
        <v>19920.8771676</v>
      </c>
      <c r="P4" s="27">
        <v>0.48</v>
      </c>
      <c r="Q4" s="26">
        <f t="shared" si="2"/>
        <v>9562.02</v>
      </c>
    </row>
    <row r="5" s="2" customFormat="1" ht="29" customHeight="1" spans="1:17">
      <c r="A5" s="12">
        <v>4</v>
      </c>
      <c r="B5" s="13" t="s">
        <v>28</v>
      </c>
      <c r="C5" s="13" t="s">
        <v>29</v>
      </c>
      <c r="D5" s="14" t="s">
        <v>19</v>
      </c>
      <c r="E5" s="13" t="s">
        <v>20</v>
      </c>
      <c r="F5" s="15" t="s">
        <v>21</v>
      </c>
      <c r="G5" s="13" t="s">
        <v>22</v>
      </c>
      <c r="H5" s="13" t="s">
        <v>23</v>
      </c>
      <c r="I5" s="25">
        <v>300</v>
      </c>
      <c r="J5" s="25">
        <v>4354</v>
      </c>
      <c r="K5" s="25">
        <v>118645</v>
      </c>
      <c r="L5" s="26">
        <f t="shared" si="0"/>
        <v>5932.25</v>
      </c>
      <c r="M5" s="27">
        <v>0.03</v>
      </c>
      <c r="N5" s="26">
        <f>K5*(1-0.96737864)</f>
        <v>3870.36125720001</v>
      </c>
      <c r="O5" s="26">
        <f t="shared" si="1"/>
        <v>108842.3887428</v>
      </c>
      <c r="P5" s="27">
        <v>0.48</v>
      </c>
      <c r="Q5" s="26">
        <f t="shared" si="2"/>
        <v>52244.35</v>
      </c>
    </row>
    <row r="6" s="2" customFormat="1" ht="29" customHeight="1" spans="1:17">
      <c r="A6" s="12">
        <v>5</v>
      </c>
      <c r="B6" s="13" t="s">
        <v>30</v>
      </c>
      <c r="C6" s="13" t="s">
        <v>31</v>
      </c>
      <c r="D6" s="14" t="s">
        <v>19</v>
      </c>
      <c r="E6" s="13" t="s">
        <v>20</v>
      </c>
      <c r="F6" s="15" t="s">
        <v>21</v>
      </c>
      <c r="G6" s="13" t="s">
        <v>22</v>
      </c>
      <c r="H6" s="13" t="s">
        <v>23</v>
      </c>
      <c r="I6" s="25">
        <v>71</v>
      </c>
      <c r="J6" s="25">
        <v>3224</v>
      </c>
      <c r="K6" s="25">
        <v>80610</v>
      </c>
      <c r="L6" s="26">
        <f t="shared" si="0"/>
        <v>4030.5</v>
      </c>
      <c r="M6" s="27">
        <v>0.03</v>
      </c>
      <c r="N6" s="26">
        <f t="shared" ref="N6:N20" si="3">K6*(1-0.96737864)</f>
        <v>2629.6078296</v>
      </c>
      <c r="O6" s="26">
        <f t="shared" si="1"/>
        <v>73949.8921704</v>
      </c>
      <c r="P6" s="27">
        <v>0.48</v>
      </c>
      <c r="Q6" s="26">
        <f t="shared" si="2"/>
        <v>35495.95</v>
      </c>
    </row>
    <row r="7" s="2" customFormat="1" ht="29" customHeight="1" spans="1:17">
      <c r="A7" s="12">
        <v>6</v>
      </c>
      <c r="B7" s="13" t="s">
        <v>32</v>
      </c>
      <c r="C7" s="13" t="s">
        <v>33</v>
      </c>
      <c r="D7" s="14" t="s">
        <v>19</v>
      </c>
      <c r="E7" s="13" t="s">
        <v>20</v>
      </c>
      <c r="F7" s="15" t="s">
        <v>21</v>
      </c>
      <c r="G7" s="13" t="s">
        <v>22</v>
      </c>
      <c r="H7" s="13" t="s">
        <v>23</v>
      </c>
      <c r="I7" s="25">
        <v>51</v>
      </c>
      <c r="J7" s="25">
        <v>524</v>
      </c>
      <c r="K7" s="25">
        <v>15922</v>
      </c>
      <c r="L7" s="26">
        <f t="shared" si="0"/>
        <v>796.1</v>
      </c>
      <c r="M7" s="27">
        <v>0.03</v>
      </c>
      <c r="N7" s="26">
        <f t="shared" si="3"/>
        <v>519.397293920001</v>
      </c>
      <c r="O7" s="26">
        <f t="shared" si="1"/>
        <v>14606.50270608</v>
      </c>
      <c r="P7" s="27">
        <v>0.48</v>
      </c>
      <c r="Q7" s="26">
        <f t="shared" si="2"/>
        <v>7011.12</v>
      </c>
    </row>
    <row r="8" s="2" customFormat="1" ht="29" customHeight="1" spans="1:17">
      <c r="A8" s="12">
        <v>7</v>
      </c>
      <c r="B8" s="13" t="s">
        <v>34</v>
      </c>
      <c r="C8" s="13" t="s">
        <v>35</v>
      </c>
      <c r="D8" s="14" t="s">
        <v>19</v>
      </c>
      <c r="E8" s="13" t="s">
        <v>20</v>
      </c>
      <c r="F8" s="15" t="s">
        <v>21</v>
      </c>
      <c r="G8" s="13" t="s">
        <v>22</v>
      </c>
      <c r="H8" s="13" t="s">
        <v>23</v>
      </c>
      <c r="I8" s="25">
        <v>77</v>
      </c>
      <c r="J8" s="25">
        <v>270</v>
      </c>
      <c r="K8" s="25">
        <v>8100</v>
      </c>
      <c r="L8" s="26">
        <f t="shared" si="0"/>
        <v>405</v>
      </c>
      <c r="M8" s="27">
        <v>0.03</v>
      </c>
      <c r="N8" s="26">
        <f t="shared" si="3"/>
        <v>264.233016</v>
      </c>
      <c r="O8" s="26">
        <f t="shared" si="1"/>
        <v>7430.766984</v>
      </c>
      <c r="P8" s="27">
        <v>0.48</v>
      </c>
      <c r="Q8" s="26">
        <f t="shared" si="2"/>
        <v>3566.77</v>
      </c>
    </row>
    <row r="9" s="2" customFormat="1" ht="29" customHeight="1" spans="1:17">
      <c r="A9" s="12">
        <v>8</v>
      </c>
      <c r="B9" s="13" t="s">
        <v>36</v>
      </c>
      <c r="C9" s="13" t="s">
        <v>37</v>
      </c>
      <c r="D9" s="14" t="s">
        <v>19</v>
      </c>
      <c r="E9" s="13" t="s">
        <v>20</v>
      </c>
      <c r="F9" s="15" t="s">
        <v>21</v>
      </c>
      <c r="G9" s="13" t="s">
        <v>22</v>
      </c>
      <c r="H9" s="13" t="s">
        <v>23</v>
      </c>
      <c r="I9" s="25">
        <v>9</v>
      </c>
      <c r="J9" s="25">
        <v>24</v>
      </c>
      <c r="K9" s="25">
        <v>720</v>
      </c>
      <c r="L9" s="26">
        <f t="shared" si="0"/>
        <v>36</v>
      </c>
      <c r="M9" s="27">
        <v>0.03</v>
      </c>
      <c r="N9" s="26">
        <f t="shared" si="3"/>
        <v>23.4873792</v>
      </c>
      <c r="O9" s="26">
        <f t="shared" si="1"/>
        <v>660.5126208</v>
      </c>
      <c r="P9" s="27">
        <v>0.48</v>
      </c>
      <c r="Q9" s="26">
        <f t="shared" si="2"/>
        <v>317.05</v>
      </c>
    </row>
    <row r="10" s="2" customFormat="1" ht="29" customHeight="1" spans="1:17">
      <c r="A10" s="12">
        <v>9</v>
      </c>
      <c r="B10" s="13" t="s">
        <v>38</v>
      </c>
      <c r="C10" s="13" t="s">
        <v>39</v>
      </c>
      <c r="D10" s="14" t="s">
        <v>19</v>
      </c>
      <c r="E10" s="13" t="s">
        <v>20</v>
      </c>
      <c r="F10" s="15" t="s">
        <v>21</v>
      </c>
      <c r="G10" s="13" t="s">
        <v>22</v>
      </c>
      <c r="H10" s="13" t="s">
        <v>23</v>
      </c>
      <c r="I10" s="25">
        <v>2</v>
      </c>
      <c r="J10" s="25">
        <v>10</v>
      </c>
      <c r="K10" s="25">
        <v>200</v>
      </c>
      <c r="L10" s="26">
        <f t="shared" si="0"/>
        <v>10</v>
      </c>
      <c r="M10" s="27">
        <v>0.03</v>
      </c>
      <c r="N10" s="26">
        <f t="shared" si="3"/>
        <v>6.52427200000001</v>
      </c>
      <c r="O10" s="26">
        <f t="shared" si="1"/>
        <v>183.475728</v>
      </c>
      <c r="P10" s="27">
        <v>0.48</v>
      </c>
      <c r="Q10" s="26">
        <f t="shared" si="2"/>
        <v>88.07</v>
      </c>
    </row>
    <row r="11" s="2" customFormat="1" ht="29" customHeight="1" spans="1:17">
      <c r="A11" s="12">
        <v>10</v>
      </c>
      <c r="B11" s="13" t="s">
        <v>40</v>
      </c>
      <c r="C11" s="13" t="s">
        <v>41</v>
      </c>
      <c r="D11" s="14" t="s">
        <v>19</v>
      </c>
      <c r="E11" s="13" t="s">
        <v>20</v>
      </c>
      <c r="F11" s="15" t="s">
        <v>21</v>
      </c>
      <c r="G11" s="13" t="s">
        <v>22</v>
      </c>
      <c r="H11" s="13" t="s">
        <v>23</v>
      </c>
      <c r="I11" s="25">
        <v>28</v>
      </c>
      <c r="J11" s="25">
        <v>185</v>
      </c>
      <c r="K11" s="25">
        <v>5550</v>
      </c>
      <c r="L11" s="26">
        <f t="shared" si="0"/>
        <v>277.5</v>
      </c>
      <c r="M11" s="27">
        <v>0.03</v>
      </c>
      <c r="N11" s="26">
        <f t="shared" si="3"/>
        <v>181.048548</v>
      </c>
      <c r="O11" s="26">
        <f t="shared" si="1"/>
        <v>5091.451452</v>
      </c>
      <c r="P11" s="27">
        <v>0.48</v>
      </c>
      <c r="Q11" s="26">
        <f t="shared" si="2"/>
        <v>2443.9</v>
      </c>
    </row>
    <row r="12" s="2" customFormat="1" ht="29" customHeight="1" spans="1:17">
      <c r="A12" s="12">
        <v>11</v>
      </c>
      <c r="B12" s="13" t="s">
        <v>42</v>
      </c>
      <c r="C12" s="13" t="s">
        <v>43</v>
      </c>
      <c r="D12" s="14" t="s">
        <v>19</v>
      </c>
      <c r="E12" s="13" t="s">
        <v>20</v>
      </c>
      <c r="F12" s="15" t="s">
        <v>21</v>
      </c>
      <c r="G12" s="13" t="s">
        <v>22</v>
      </c>
      <c r="H12" s="13" t="s">
        <v>23</v>
      </c>
      <c r="I12" s="25">
        <v>6</v>
      </c>
      <c r="J12" s="25">
        <v>22</v>
      </c>
      <c r="K12" s="25">
        <v>550</v>
      </c>
      <c r="L12" s="26">
        <f t="shared" si="0"/>
        <v>27.5</v>
      </c>
      <c r="M12" s="27">
        <v>0.03</v>
      </c>
      <c r="N12" s="26">
        <f t="shared" si="3"/>
        <v>17.941748</v>
      </c>
      <c r="O12" s="26">
        <f t="shared" si="1"/>
        <v>504.558252</v>
      </c>
      <c r="P12" s="27">
        <v>0.48</v>
      </c>
      <c r="Q12" s="26">
        <f t="shared" si="2"/>
        <v>242.19</v>
      </c>
    </row>
    <row r="13" s="2" customFormat="1" ht="29" customHeight="1" spans="1:17">
      <c r="A13" s="12">
        <v>12</v>
      </c>
      <c r="B13" s="13" t="s">
        <v>44</v>
      </c>
      <c r="C13" s="13" t="s">
        <v>45</v>
      </c>
      <c r="D13" s="14" t="s">
        <v>19</v>
      </c>
      <c r="E13" s="13" t="s">
        <v>20</v>
      </c>
      <c r="F13" s="15" t="s">
        <v>21</v>
      </c>
      <c r="G13" s="13" t="s">
        <v>22</v>
      </c>
      <c r="H13" s="13" t="s">
        <v>23</v>
      </c>
      <c r="I13" s="25">
        <v>1</v>
      </c>
      <c r="J13" s="25">
        <v>7</v>
      </c>
      <c r="K13" s="25">
        <v>210</v>
      </c>
      <c r="L13" s="26">
        <f t="shared" si="0"/>
        <v>10.5</v>
      </c>
      <c r="M13" s="27">
        <v>0.03</v>
      </c>
      <c r="N13" s="26">
        <f t="shared" si="3"/>
        <v>6.85048560000001</v>
      </c>
      <c r="O13" s="26">
        <f t="shared" si="1"/>
        <v>192.6495144</v>
      </c>
      <c r="P13" s="27">
        <v>0.48</v>
      </c>
      <c r="Q13" s="26">
        <f t="shared" si="2"/>
        <v>92.47</v>
      </c>
    </row>
    <row r="14" s="2" customFormat="1" ht="29" customHeight="1" spans="1:17">
      <c r="A14" s="12">
        <v>13</v>
      </c>
      <c r="B14" s="13" t="s">
        <v>46</v>
      </c>
      <c r="C14" s="13" t="s">
        <v>47</v>
      </c>
      <c r="D14" s="14" t="s">
        <v>19</v>
      </c>
      <c r="E14" s="13" t="s">
        <v>20</v>
      </c>
      <c r="F14" s="15" t="s">
        <v>21</v>
      </c>
      <c r="G14" s="13" t="s">
        <v>22</v>
      </c>
      <c r="H14" s="13" t="s">
        <v>23</v>
      </c>
      <c r="I14" s="25">
        <v>11</v>
      </c>
      <c r="J14" s="25">
        <v>86</v>
      </c>
      <c r="K14" s="25">
        <v>2240</v>
      </c>
      <c r="L14" s="26">
        <f t="shared" si="0"/>
        <v>112</v>
      </c>
      <c r="M14" s="27">
        <v>0.03</v>
      </c>
      <c r="N14" s="26">
        <f t="shared" si="3"/>
        <v>73.0718464000001</v>
      </c>
      <c r="O14" s="26">
        <f t="shared" si="1"/>
        <v>2054.9281536</v>
      </c>
      <c r="P14" s="27">
        <v>0.48</v>
      </c>
      <c r="Q14" s="26">
        <f t="shared" si="2"/>
        <v>986.37</v>
      </c>
    </row>
    <row r="15" s="2" customFormat="1" ht="29" customHeight="1" spans="1:17">
      <c r="A15" s="12">
        <v>14</v>
      </c>
      <c r="B15" s="13" t="s">
        <v>48</v>
      </c>
      <c r="C15" s="13" t="s">
        <v>49</v>
      </c>
      <c r="D15" s="14" t="s">
        <v>19</v>
      </c>
      <c r="E15" s="13" t="s">
        <v>20</v>
      </c>
      <c r="F15" s="15" t="s">
        <v>21</v>
      </c>
      <c r="G15" s="13" t="s">
        <v>22</v>
      </c>
      <c r="H15" s="13" t="s">
        <v>23</v>
      </c>
      <c r="I15" s="25">
        <v>3</v>
      </c>
      <c r="J15" s="25">
        <v>11</v>
      </c>
      <c r="K15" s="25">
        <v>220</v>
      </c>
      <c r="L15" s="26">
        <f t="shared" si="0"/>
        <v>11</v>
      </c>
      <c r="M15" s="27">
        <v>0.03</v>
      </c>
      <c r="N15" s="26">
        <f t="shared" ref="N15:N26" si="4">K15*(1-0.96737864)</f>
        <v>7.17669920000001</v>
      </c>
      <c r="O15" s="26">
        <f t="shared" si="1"/>
        <v>201.8233008</v>
      </c>
      <c r="P15" s="27">
        <v>0.48</v>
      </c>
      <c r="Q15" s="26">
        <f t="shared" si="2"/>
        <v>96.88</v>
      </c>
    </row>
    <row r="16" s="2" customFormat="1" ht="29" customHeight="1" spans="1:17">
      <c r="A16" s="12">
        <v>15</v>
      </c>
      <c r="B16" s="13" t="s">
        <v>50</v>
      </c>
      <c r="C16" s="13" t="s">
        <v>51</v>
      </c>
      <c r="D16" s="14" t="s">
        <v>19</v>
      </c>
      <c r="E16" s="13" t="s">
        <v>20</v>
      </c>
      <c r="F16" s="15" t="s">
        <v>21</v>
      </c>
      <c r="G16" s="13" t="s">
        <v>22</v>
      </c>
      <c r="H16" s="13" t="s">
        <v>23</v>
      </c>
      <c r="I16" s="25">
        <v>2</v>
      </c>
      <c r="J16" s="25">
        <v>5</v>
      </c>
      <c r="K16" s="25">
        <v>100</v>
      </c>
      <c r="L16" s="26">
        <f t="shared" si="0"/>
        <v>5</v>
      </c>
      <c r="M16" s="27">
        <v>0.03</v>
      </c>
      <c r="N16" s="26">
        <f t="shared" si="4"/>
        <v>3.262136</v>
      </c>
      <c r="O16" s="26">
        <f t="shared" ref="O16:O26" si="5">K16*0.91737864</f>
        <v>91.737864</v>
      </c>
      <c r="P16" s="27">
        <v>0.48</v>
      </c>
      <c r="Q16" s="26">
        <f t="shared" si="2"/>
        <v>44.03</v>
      </c>
    </row>
    <row r="17" s="2" customFormat="1" ht="29" customHeight="1" spans="1:17">
      <c r="A17" s="12">
        <v>16</v>
      </c>
      <c r="B17" s="13" t="s">
        <v>52</v>
      </c>
      <c r="C17" s="13" t="s">
        <v>53</v>
      </c>
      <c r="D17" s="14" t="s">
        <v>19</v>
      </c>
      <c r="E17" s="13" t="s">
        <v>20</v>
      </c>
      <c r="F17" s="15" t="s">
        <v>21</v>
      </c>
      <c r="G17" s="13" t="s">
        <v>22</v>
      </c>
      <c r="H17" s="13" t="s">
        <v>23</v>
      </c>
      <c r="I17" s="25">
        <v>26</v>
      </c>
      <c r="J17" s="25">
        <v>52</v>
      </c>
      <c r="K17" s="25">
        <v>1068</v>
      </c>
      <c r="L17" s="26">
        <f t="shared" ref="L17:L26" si="6">K17*0.05</f>
        <v>53.4</v>
      </c>
      <c r="M17" s="27">
        <v>0.03</v>
      </c>
      <c r="N17" s="26">
        <f t="shared" si="4"/>
        <v>34.83961248</v>
      </c>
      <c r="O17" s="26">
        <f t="shared" si="5"/>
        <v>979.76038752</v>
      </c>
      <c r="P17" s="27">
        <v>0.48</v>
      </c>
      <c r="Q17" s="26">
        <f t="shared" ref="Q17:Q26" si="7">ROUND(O17*P17,2)</f>
        <v>470.28</v>
      </c>
    </row>
    <row r="18" s="2" customFormat="1" ht="29" customHeight="1" spans="1:17">
      <c r="A18" s="12">
        <v>17</v>
      </c>
      <c r="B18" s="13" t="s">
        <v>54</v>
      </c>
      <c r="C18" s="13" t="s">
        <v>55</v>
      </c>
      <c r="D18" s="14" t="s">
        <v>19</v>
      </c>
      <c r="E18" s="13" t="s">
        <v>20</v>
      </c>
      <c r="F18" s="15" t="s">
        <v>21</v>
      </c>
      <c r="G18" s="13" t="s">
        <v>22</v>
      </c>
      <c r="H18" s="13" t="s">
        <v>23</v>
      </c>
      <c r="I18" s="25">
        <v>7</v>
      </c>
      <c r="J18" s="25">
        <v>24</v>
      </c>
      <c r="K18" s="25">
        <v>490</v>
      </c>
      <c r="L18" s="26">
        <f t="shared" si="6"/>
        <v>24.5</v>
      </c>
      <c r="M18" s="27">
        <v>0.03</v>
      </c>
      <c r="N18" s="26">
        <f t="shared" si="4"/>
        <v>15.9844664</v>
      </c>
      <c r="O18" s="26">
        <f t="shared" si="5"/>
        <v>449.5155336</v>
      </c>
      <c r="P18" s="27">
        <v>0.48</v>
      </c>
      <c r="Q18" s="26">
        <f t="shared" si="7"/>
        <v>215.77</v>
      </c>
    </row>
    <row r="19" s="2" customFormat="1" ht="29" customHeight="1" spans="1:17">
      <c r="A19" s="12">
        <v>18</v>
      </c>
      <c r="B19" s="13" t="s">
        <v>56</v>
      </c>
      <c r="C19" s="13" t="s">
        <v>57</v>
      </c>
      <c r="D19" s="14" t="s">
        <v>19</v>
      </c>
      <c r="E19" s="13" t="s">
        <v>20</v>
      </c>
      <c r="F19" s="15" t="s">
        <v>21</v>
      </c>
      <c r="G19" s="13" t="s">
        <v>22</v>
      </c>
      <c r="H19" s="13" t="s">
        <v>23</v>
      </c>
      <c r="I19" s="25">
        <v>20</v>
      </c>
      <c r="J19" s="25">
        <v>107</v>
      </c>
      <c r="K19" s="25">
        <v>2675</v>
      </c>
      <c r="L19" s="26">
        <f t="shared" si="6"/>
        <v>133.75</v>
      </c>
      <c r="M19" s="27">
        <v>0.03</v>
      </c>
      <c r="N19" s="26">
        <f t="shared" si="4"/>
        <v>87.2621380000001</v>
      </c>
      <c r="O19" s="26">
        <f t="shared" si="5"/>
        <v>2453.987862</v>
      </c>
      <c r="P19" s="27">
        <v>0.48</v>
      </c>
      <c r="Q19" s="26">
        <f t="shared" si="7"/>
        <v>1177.91</v>
      </c>
    </row>
    <row r="20" s="2" customFormat="1" ht="29" customHeight="1" spans="1:17">
      <c r="A20" s="12">
        <v>19</v>
      </c>
      <c r="B20" s="13" t="s">
        <v>58</v>
      </c>
      <c r="C20" s="13" t="s">
        <v>59</v>
      </c>
      <c r="D20" s="14" t="s">
        <v>19</v>
      </c>
      <c r="E20" s="13" t="s">
        <v>20</v>
      </c>
      <c r="F20" s="15" t="s">
        <v>21</v>
      </c>
      <c r="G20" s="13" t="s">
        <v>22</v>
      </c>
      <c r="H20" s="13" t="s">
        <v>23</v>
      </c>
      <c r="I20" s="25">
        <v>22</v>
      </c>
      <c r="J20" s="25">
        <v>115</v>
      </c>
      <c r="K20" s="25">
        <v>2890</v>
      </c>
      <c r="L20" s="26">
        <f t="shared" si="6"/>
        <v>144.5</v>
      </c>
      <c r="M20" s="27">
        <v>0.03</v>
      </c>
      <c r="N20" s="26">
        <f t="shared" si="4"/>
        <v>94.2757304000001</v>
      </c>
      <c r="O20" s="26">
        <f t="shared" si="5"/>
        <v>2651.2242696</v>
      </c>
      <c r="P20" s="27">
        <v>0.48</v>
      </c>
      <c r="Q20" s="26">
        <f t="shared" si="7"/>
        <v>1272.59</v>
      </c>
    </row>
    <row r="21" s="2" customFormat="1" ht="29" customHeight="1" spans="1:17">
      <c r="A21" s="12">
        <v>20</v>
      </c>
      <c r="B21" s="13" t="s">
        <v>60</v>
      </c>
      <c r="C21" s="13" t="s">
        <v>61</v>
      </c>
      <c r="D21" s="14" t="s">
        <v>19</v>
      </c>
      <c r="E21" s="13" t="s">
        <v>20</v>
      </c>
      <c r="F21" s="15" t="s">
        <v>21</v>
      </c>
      <c r="G21" s="13" t="s">
        <v>22</v>
      </c>
      <c r="H21" s="13" t="s">
        <v>23</v>
      </c>
      <c r="I21" s="25">
        <v>66</v>
      </c>
      <c r="J21" s="25">
        <v>754</v>
      </c>
      <c r="K21" s="25">
        <v>18850</v>
      </c>
      <c r="L21" s="26">
        <f t="shared" si="6"/>
        <v>942.5</v>
      </c>
      <c r="M21" s="27">
        <v>0.03</v>
      </c>
      <c r="N21" s="26">
        <f t="shared" si="4"/>
        <v>614.912636000001</v>
      </c>
      <c r="O21" s="26">
        <f t="shared" si="5"/>
        <v>17292.587364</v>
      </c>
      <c r="P21" s="27">
        <v>0.48</v>
      </c>
      <c r="Q21" s="26">
        <f t="shared" si="7"/>
        <v>8300.44</v>
      </c>
    </row>
    <row r="22" s="2" customFormat="1" ht="29" customHeight="1" spans="1:17">
      <c r="A22" s="12">
        <v>21</v>
      </c>
      <c r="B22" s="13" t="s">
        <v>62</v>
      </c>
      <c r="C22" s="13" t="s">
        <v>63</v>
      </c>
      <c r="D22" s="14" t="s">
        <v>19</v>
      </c>
      <c r="E22" s="13" t="s">
        <v>20</v>
      </c>
      <c r="F22" s="15" t="s">
        <v>21</v>
      </c>
      <c r="G22" s="13" t="s">
        <v>22</v>
      </c>
      <c r="H22" s="13" t="s">
        <v>23</v>
      </c>
      <c r="I22" s="25">
        <v>11</v>
      </c>
      <c r="J22" s="25">
        <v>36</v>
      </c>
      <c r="K22" s="25">
        <v>900</v>
      </c>
      <c r="L22" s="26">
        <f t="shared" si="6"/>
        <v>45</v>
      </c>
      <c r="M22" s="27">
        <v>0.03</v>
      </c>
      <c r="N22" s="26">
        <f t="shared" si="4"/>
        <v>29.359224</v>
      </c>
      <c r="O22" s="26">
        <f t="shared" si="5"/>
        <v>825.640776</v>
      </c>
      <c r="P22" s="27">
        <v>0.48</v>
      </c>
      <c r="Q22" s="26">
        <f t="shared" si="7"/>
        <v>396.31</v>
      </c>
    </row>
    <row r="23" s="2" customFormat="1" ht="29" customHeight="1" spans="1:17">
      <c r="A23" s="12">
        <v>22</v>
      </c>
      <c r="B23" s="13" t="s">
        <v>64</v>
      </c>
      <c r="C23" s="13" t="s">
        <v>65</v>
      </c>
      <c r="D23" s="14" t="s">
        <v>19</v>
      </c>
      <c r="E23" s="13" t="s">
        <v>20</v>
      </c>
      <c r="F23" s="15" t="s">
        <v>21</v>
      </c>
      <c r="G23" s="13" t="s">
        <v>22</v>
      </c>
      <c r="H23" s="13" t="s">
        <v>23</v>
      </c>
      <c r="I23" s="25">
        <v>6</v>
      </c>
      <c r="J23" s="25">
        <v>3</v>
      </c>
      <c r="K23" s="25">
        <v>60</v>
      </c>
      <c r="L23" s="26">
        <f t="shared" si="6"/>
        <v>3</v>
      </c>
      <c r="M23" s="27">
        <v>0.03</v>
      </c>
      <c r="N23" s="26">
        <f t="shared" si="4"/>
        <v>1.9572816</v>
      </c>
      <c r="O23" s="26">
        <f t="shared" si="5"/>
        <v>55.0427184</v>
      </c>
      <c r="P23" s="27">
        <v>0.48</v>
      </c>
      <c r="Q23" s="26">
        <f t="shared" si="7"/>
        <v>26.42</v>
      </c>
    </row>
    <row r="24" s="3" customFormat="1" ht="29" customHeight="1" spans="1:17">
      <c r="A24" s="16"/>
      <c r="B24" s="17" t="s">
        <v>66</v>
      </c>
      <c r="C24" s="18"/>
      <c r="D24" s="18"/>
      <c r="E24" s="18"/>
      <c r="F24" s="18"/>
      <c r="G24" s="19"/>
      <c r="H24" s="19"/>
      <c r="I24" s="18"/>
      <c r="J24" s="18"/>
      <c r="K24" s="28">
        <f>SUM(K2:K23)</f>
        <v>283415</v>
      </c>
      <c r="L24" s="28">
        <f>SUM(L2:L23)</f>
        <v>14170.75</v>
      </c>
      <c r="M24" s="28"/>
      <c r="N24" s="28">
        <f>SUM(N2:N23)</f>
        <v>9245.38274440001</v>
      </c>
      <c r="O24" s="29">
        <f>SUM(O2:O23)</f>
        <v>259998.8672556</v>
      </c>
      <c r="P24" s="30"/>
      <c r="Q24" s="28">
        <f>SUM(Q2:Q23)</f>
        <v>124799.47</v>
      </c>
    </row>
    <row r="25" s="3" customFormat="1" spans="2:16">
      <c r="B25" s="20"/>
      <c r="C25" s="20"/>
      <c r="D25" s="20"/>
      <c r="E25" s="20"/>
      <c r="F25" s="20"/>
      <c r="G25" s="21"/>
      <c r="H25" s="21"/>
      <c r="I25" s="20"/>
      <c r="J25" s="20"/>
      <c r="K25" s="31"/>
      <c r="L25" s="31"/>
      <c r="M25" s="31"/>
      <c r="N25" s="31"/>
      <c r="O25" s="31"/>
      <c r="P25" s="32"/>
    </row>
    <row r="27" spans="6:6">
      <c r="F27" s="22"/>
    </row>
  </sheetData>
  <protectedRanges>
    <protectedRange sqref="A3:C23 A24:IT65550 D3:D23 A2:E2 G2:IT2 E3:E23 G3:H23 I3:IT15 I16:L23 M16:M23 N16:IT16 N17:O23 Q17:IT23 P17:P23" name="区域1" securityDescriptor=""/>
  </protectedRanges>
  <pageMargins left="1.10138888888889" right="0.55" top="1.0625" bottom="1.10138888888889" header="0.94375" footer="0.5"/>
  <pageSetup paperSize="1" scale="57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日月明</cp:lastModifiedBy>
  <dcterms:created xsi:type="dcterms:W3CDTF">2015-11-10T02:18:00Z</dcterms:created>
  <dcterms:modified xsi:type="dcterms:W3CDTF">2018-08-01T05:34:25Z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