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650"/>
  </bookViews>
  <sheets>
    <sheet name="月结算表" sheetId="1" r:id="rId1"/>
  </sheets>
  <definedNames>
    <definedName name="_xlnm._FilterDatabase" localSheetId="0" hidden="1">月结算表!$A$1:$Q$38</definedName>
    <definedName name="_xlnm.Print_Area" localSheetId="0">月结算表!$A$1:$Q$38</definedName>
  </definedName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<sst xmlns="http://schemas.openxmlformats.org/spreadsheetml/2006/main" count="85">
  <si>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</si>
  <si>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</si>
  <si>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</si>
  <si>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</si>
  <si>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</si>
  <si>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</si>
  <si>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</si>
  <si>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</si>
  <si>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</si>
  <si>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</si>
  <si>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</si>
  <si>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</si>
  <si>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</si>
  <si>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</si>
  <si>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</si>
  <si>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</si>
  <si>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</si>
  <si>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龙虾刑警</t>
  </si>
  <si>
    <t>无锡百丽宫影城</t>
  </si>
  <si>
    <t>32034601</t>
  </si>
  <si>
    <t>中影设备</t>
  </si>
  <si>
    <t>2018-07-01</t>
  </si>
  <si>
    <t>2018-07-03</t>
  </si>
  <si>
    <t>泄密者</t>
  </si>
  <si>
    <t>2018-07-02</t>
  </si>
  <si>
    <t>猛虫过江</t>
  </si>
  <si>
    <t>2018-07-10</t>
  </si>
  <si>
    <t>兄弟班</t>
  </si>
  <si>
    <t>2018-07-20</t>
  </si>
  <si>
    <t>邪不压正</t>
  </si>
  <si>
    <t>2018-07-13</t>
  </si>
  <si>
    <t>2018-07-31</t>
  </si>
  <si>
    <t>我不是药神</t>
  </si>
  <si>
    <t>西虹市首富</t>
  </si>
  <si>
    <t>2018-07-27</t>
  </si>
  <si>
    <t>北方一片苍茫</t>
  </si>
  <si>
    <t>2018-07-25</t>
  </si>
  <si>
    <t>狄仁杰之四大天王（数字3D）</t>
  </si>
  <si>
    <t>动物世界（数字3D）</t>
  </si>
  <si>
    <t>阿修罗（数字3D）</t>
  </si>
  <si>
    <t>2018-07-15</t>
  </si>
  <si>
    <t>邪不压正（中国巨幕）</t>
  </si>
  <si>
    <t>2018-07-19</t>
  </si>
  <si>
    <t>我不是药神（中国巨幕）</t>
  </si>
  <si>
    <t>2018-07-04</t>
  </si>
  <si>
    <t>2018-07-17</t>
  </si>
  <si>
    <t>西虹市首富（中国巨幕）</t>
  </si>
  <si>
    <t>2018-07-28</t>
  </si>
  <si>
    <t>狄仁杰之四大天王（中国巨幕立体）</t>
  </si>
  <si>
    <t>2018-07-29</t>
  </si>
  <si>
    <t>动物世界（中国巨幕立体）</t>
  </si>
  <si>
    <t>新大头儿子和小头爸爸3俄罗斯奇遇记</t>
  </si>
  <si>
    <t>001b03562018</t>
  </si>
  <si>
    <t>2018-07-06</t>
  </si>
  <si>
    <t>昨日青空</t>
  </si>
  <si>
    <t>001b04542018</t>
  </si>
  <si>
    <t>2018-07-21</t>
  </si>
  <si>
    <t>2018-07-22</t>
  </si>
  <si>
    <t>风语咒</t>
  </si>
  <si>
    <t>001b05272018</t>
  </si>
  <si>
    <t>神奇马戏团之动物饼干</t>
  </si>
  <si>
    <t>001b05642018</t>
  </si>
  <si>
    <t>风语咒（数字3D）</t>
  </si>
  <si>
    <t>001c05272018</t>
  </si>
  <si>
    <t>神奇马戏团之动物饼干（数字3D）</t>
  </si>
  <si>
    <t>001c05642018</t>
  </si>
  <si>
    <t>您一定不要错过 内蒙古民族电影70年</t>
  </si>
  <si>
    <t>001l05482017</t>
  </si>
  <si>
    <t>阿飞正传（数字）</t>
  </si>
  <si>
    <t>生存家族（数字）</t>
  </si>
  <si>
    <t>暹罗决：九神战甲（数字）</t>
  </si>
  <si>
    <t>2018-07-05</t>
  </si>
  <si>
    <t>侏罗纪世界2（数字）</t>
  </si>
  <si>
    <t>2018-07-18</t>
  </si>
  <si>
    <t>超人总动员2（数字）</t>
  </si>
  <si>
    <t>金蝉脱壳2：冥府（数字）</t>
  </si>
  <si>
    <t>汪星卧底（数字）</t>
  </si>
  <si>
    <t>淘气大侦探（数字）</t>
  </si>
  <si>
    <t>侏罗纪世界2（数字3D）</t>
  </si>
  <si>
    <t>超人总动员2（数字3D）</t>
  </si>
  <si>
    <t>摩天营救（数字3D）</t>
  </si>
  <si>
    <t>淘气大侦探（数字3D）</t>
  </si>
  <si>
    <t>摩天营救（中国巨幕立体）</t>
  </si>
  <si>
    <t>2018-07-26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</si>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</sst>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_ "/>
  </numFmts>
  <fonts count="28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10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26" fillId="26" borderId="1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2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6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176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/>
    <xf numFmtId="176" fontId="0" fillId="0" borderId="6" xfId="0" applyNumberFormat="1" applyFill="1" applyBorder="1" applyAlignment="1">
      <alignment horizontal="right"/>
    </xf>
    <xf numFmtId="177" fontId="0" fillId="0" borderId="3" xfId="0" applyNumberFormat="1" applyFill="1" applyBorder="1"/>
    <xf numFmtId="176" fontId="0" fillId="0" borderId="0" xfId="0" applyNumberFormat="1" applyFill="1"/>
    <xf numFmtId="177" fontId="0" fillId="0" borderId="0" xfId="0" applyNumberFormat="1" applyFill="1"/>
    <xf numFmtId="176" fontId="2" fillId="0" borderId="3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1"/>
  <sheetViews>
    <sheetView tabSelected="1" workbookViewId="0">
      <pane ySplit="1" topLeftCell="A2" activePane="bottomLeft" state="frozen"/>
      <selection/>
      <selection pane="bottomLeft" activeCell="F47" sqref="E47:F47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16.1428571428571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s="1" customFormat="1" ht="25" customHeight="1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6" t="s">
        <v>15</v>
      </c>
      <c r="Q1" s="25" t="s">
        <v>16</v>
      </c>
    </row>
    <row r="2" s="2" customFormat="1" ht="25" customHeight="1" spans="1:17">
      <c r="A2" s="12">
        <v>1</v>
      </c>
      <c r="B2" s="13" t="s">
        <v>17</v>
      </c>
      <c r="C2" s="13">
        <v>1103782018</v>
      </c>
      <c r="D2" s="14" t="s">
        <v>18</v>
      </c>
      <c r="E2" s="13" t="s">
        <v>19</v>
      </c>
      <c r="F2" s="14" t="s">
        <v>20</v>
      </c>
      <c r="G2" s="13" t="s">
        <v>21</v>
      </c>
      <c r="H2" s="13" t="s">
        <v>22</v>
      </c>
      <c r="I2" s="13">
        <v>5</v>
      </c>
      <c r="J2" s="13">
        <v>43</v>
      </c>
      <c r="K2" s="27">
        <v>1359</v>
      </c>
      <c r="L2" s="27">
        <f t="shared" ref="L2:L17" si="0">K2*0.05</f>
        <v>67.95</v>
      </c>
      <c r="M2" s="28">
        <v>0.03</v>
      </c>
      <c r="N2" s="27">
        <f t="shared" ref="N2:N17" si="1">K2*(1-0.96737864)</f>
        <v>44.3324282400001</v>
      </c>
      <c r="O2" s="27">
        <f t="shared" ref="O2:O17" si="2">K2*0.91737864</f>
        <v>1246.71757176</v>
      </c>
      <c r="P2" s="29">
        <v>0.48</v>
      </c>
      <c r="Q2" s="27">
        <f t="shared" ref="Q2:Q17" si="3">O2*P2</f>
        <v>598.4244344448</v>
      </c>
    </row>
    <row r="3" s="2" customFormat="1" ht="25" customHeight="1" spans="1:17">
      <c r="A3" s="12">
        <v>2</v>
      </c>
      <c r="B3" s="13" t="s">
        <v>23</v>
      </c>
      <c r="C3" s="13">
        <v>1103922018</v>
      </c>
      <c r="D3" s="14" t="s">
        <v>18</v>
      </c>
      <c r="E3" s="13" t="s">
        <v>19</v>
      </c>
      <c r="F3" s="14" t="s">
        <v>20</v>
      </c>
      <c r="G3" s="13" t="s">
        <v>24</v>
      </c>
      <c r="H3" s="13" t="s">
        <v>24</v>
      </c>
      <c r="I3" s="13">
        <v>1</v>
      </c>
      <c r="J3" s="13">
        <v>0</v>
      </c>
      <c r="K3" s="27">
        <v>0</v>
      </c>
      <c r="L3" s="27">
        <f t="shared" si="0"/>
        <v>0</v>
      </c>
      <c r="M3" s="28">
        <v>0.03</v>
      </c>
      <c r="N3" s="27">
        <f t="shared" si="1"/>
        <v>0</v>
      </c>
      <c r="O3" s="27">
        <f t="shared" si="2"/>
        <v>0</v>
      </c>
      <c r="P3" s="29">
        <v>0.48</v>
      </c>
      <c r="Q3" s="27">
        <f t="shared" si="3"/>
        <v>0</v>
      </c>
    </row>
    <row r="4" s="2" customFormat="1" ht="25" customHeight="1" spans="1:17">
      <c r="A4" s="12">
        <v>3</v>
      </c>
      <c r="B4" s="13" t="s">
        <v>25</v>
      </c>
      <c r="C4" s="13">
        <v>1104442018</v>
      </c>
      <c r="D4" s="14" t="s">
        <v>18</v>
      </c>
      <c r="E4" s="13" t="s">
        <v>19</v>
      </c>
      <c r="F4" s="14" t="s">
        <v>20</v>
      </c>
      <c r="G4" s="13" t="s">
        <v>24</v>
      </c>
      <c r="H4" s="13" t="s">
        <v>26</v>
      </c>
      <c r="I4" s="13">
        <v>8</v>
      </c>
      <c r="J4" s="13">
        <v>57</v>
      </c>
      <c r="K4" s="27">
        <v>1538</v>
      </c>
      <c r="L4" s="27">
        <f t="shared" si="0"/>
        <v>76.9</v>
      </c>
      <c r="M4" s="28">
        <v>0.03</v>
      </c>
      <c r="N4" s="27">
        <f t="shared" si="1"/>
        <v>50.1716516800001</v>
      </c>
      <c r="O4" s="27">
        <f t="shared" si="2"/>
        <v>1410.92834832</v>
      </c>
      <c r="P4" s="29">
        <v>0.48</v>
      </c>
      <c r="Q4" s="31">
        <f t="shared" si="3"/>
        <v>677.2456071936</v>
      </c>
    </row>
    <row r="5" s="2" customFormat="1" ht="25" customHeight="1" spans="1:17">
      <c r="A5" s="12">
        <v>4</v>
      </c>
      <c r="B5" s="13" t="s">
        <v>27</v>
      </c>
      <c r="C5" s="13">
        <v>1104632017</v>
      </c>
      <c r="D5" s="14" t="s">
        <v>18</v>
      </c>
      <c r="E5" s="13" t="s">
        <v>19</v>
      </c>
      <c r="F5" s="14" t="s">
        <v>20</v>
      </c>
      <c r="G5" s="13" t="s">
        <v>28</v>
      </c>
      <c r="H5" s="13" t="s">
        <v>28</v>
      </c>
      <c r="I5" s="13">
        <v>2</v>
      </c>
      <c r="J5" s="13">
        <v>0</v>
      </c>
      <c r="K5" s="27">
        <v>0</v>
      </c>
      <c r="L5" s="27">
        <f t="shared" si="0"/>
        <v>0</v>
      </c>
      <c r="M5" s="28">
        <v>0.03</v>
      </c>
      <c r="N5" s="27">
        <f t="shared" si="1"/>
        <v>0</v>
      </c>
      <c r="O5" s="30">
        <f t="shared" si="2"/>
        <v>0</v>
      </c>
      <c r="P5" s="29">
        <v>0.48</v>
      </c>
      <c r="Q5" s="39">
        <f t="shared" si="3"/>
        <v>0</v>
      </c>
    </row>
    <row r="6" s="2" customFormat="1" ht="25" customHeight="1" spans="1:17">
      <c r="A6" s="12">
        <v>5</v>
      </c>
      <c r="B6" s="13" t="s">
        <v>29</v>
      </c>
      <c r="C6" s="13">
        <v>1104952018</v>
      </c>
      <c r="D6" s="14" t="s">
        <v>18</v>
      </c>
      <c r="E6" s="13" t="s">
        <v>19</v>
      </c>
      <c r="F6" s="14" t="s">
        <v>20</v>
      </c>
      <c r="G6" s="13" t="s">
        <v>30</v>
      </c>
      <c r="H6" s="13" t="s">
        <v>31</v>
      </c>
      <c r="I6" s="13">
        <v>159</v>
      </c>
      <c r="J6" s="13">
        <v>5610</v>
      </c>
      <c r="K6" s="27">
        <v>200300</v>
      </c>
      <c r="L6" s="27">
        <f t="shared" si="0"/>
        <v>10015</v>
      </c>
      <c r="M6" s="28">
        <v>0.03</v>
      </c>
      <c r="N6" s="27">
        <f t="shared" si="1"/>
        <v>6534.05840800001</v>
      </c>
      <c r="O6" s="30">
        <f t="shared" si="2"/>
        <v>183750.941592</v>
      </c>
      <c r="P6" s="29">
        <v>0.48</v>
      </c>
      <c r="Q6" s="39">
        <f t="shared" si="3"/>
        <v>88200.45196416</v>
      </c>
    </row>
    <row r="7" s="2" customFormat="1" ht="25" customHeight="1" spans="1:17">
      <c r="A7" s="12">
        <v>6</v>
      </c>
      <c r="B7" s="13" t="s">
        <v>32</v>
      </c>
      <c r="C7" s="13">
        <v>1104962018</v>
      </c>
      <c r="D7" s="14" t="s">
        <v>18</v>
      </c>
      <c r="E7" s="13" t="s">
        <v>19</v>
      </c>
      <c r="F7" s="14" t="s">
        <v>20</v>
      </c>
      <c r="G7" s="13" t="s">
        <v>21</v>
      </c>
      <c r="H7" s="15" t="s">
        <v>31</v>
      </c>
      <c r="I7" s="13">
        <v>466</v>
      </c>
      <c r="J7" s="13">
        <v>19843</v>
      </c>
      <c r="K7" s="27">
        <v>707522.4</v>
      </c>
      <c r="L7" s="27">
        <f t="shared" si="0"/>
        <v>35376.12</v>
      </c>
      <c r="M7" s="28">
        <v>0.03</v>
      </c>
      <c r="N7" s="27">
        <f t="shared" si="1"/>
        <v>23080.342918464</v>
      </c>
      <c r="O7" s="30">
        <f t="shared" si="2"/>
        <v>649065.937081536</v>
      </c>
      <c r="P7" s="29">
        <v>0.48</v>
      </c>
      <c r="Q7" s="39">
        <f t="shared" si="3"/>
        <v>311551.649799137</v>
      </c>
    </row>
    <row r="8" s="2" customFormat="1" ht="25" customHeight="1" spans="1:17">
      <c r="A8" s="12">
        <v>7</v>
      </c>
      <c r="B8" s="13" t="s">
        <v>33</v>
      </c>
      <c r="C8" s="13">
        <v>1106062018</v>
      </c>
      <c r="D8" s="14" t="s">
        <v>18</v>
      </c>
      <c r="E8" s="13" t="s">
        <v>19</v>
      </c>
      <c r="F8" s="14" t="s">
        <v>20</v>
      </c>
      <c r="G8" s="13" t="s">
        <v>34</v>
      </c>
      <c r="H8" s="13" t="s">
        <v>31</v>
      </c>
      <c r="I8" s="13">
        <v>127</v>
      </c>
      <c r="J8" s="13">
        <v>10302</v>
      </c>
      <c r="K8" s="27">
        <v>355344</v>
      </c>
      <c r="L8" s="27">
        <f t="shared" si="0"/>
        <v>17767.2</v>
      </c>
      <c r="M8" s="28">
        <v>0.03</v>
      </c>
      <c r="N8" s="27">
        <f t="shared" si="1"/>
        <v>11591.80454784</v>
      </c>
      <c r="O8" s="30">
        <f t="shared" si="2"/>
        <v>325984.99545216</v>
      </c>
      <c r="P8" s="29">
        <v>0.48</v>
      </c>
      <c r="Q8" s="39">
        <f t="shared" si="3"/>
        <v>156472.797817037</v>
      </c>
    </row>
    <row r="9" s="2" customFormat="1" ht="25" customHeight="1" spans="1:17">
      <c r="A9" s="12">
        <v>8</v>
      </c>
      <c r="B9" s="16" t="s">
        <v>35</v>
      </c>
      <c r="C9" s="17">
        <v>1108552017</v>
      </c>
      <c r="D9" s="14" t="s">
        <v>18</v>
      </c>
      <c r="E9" s="13" t="s">
        <v>19</v>
      </c>
      <c r="F9" s="14" t="s">
        <v>20</v>
      </c>
      <c r="G9" s="17" t="s">
        <v>28</v>
      </c>
      <c r="H9" s="17" t="s">
        <v>36</v>
      </c>
      <c r="I9" s="17">
        <v>2</v>
      </c>
      <c r="J9" s="17">
        <v>4</v>
      </c>
      <c r="K9" s="31">
        <v>123</v>
      </c>
      <c r="L9" s="31">
        <f t="shared" si="0"/>
        <v>6.15</v>
      </c>
      <c r="M9" s="32">
        <v>0.03</v>
      </c>
      <c r="N9" s="31">
        <f t="shared" si="1"/>
        <v>4.01242728000001</v>
      </c>
      <c r="O9" s="33">
        <f t="shared" si="2"/>
        <v>112.83757272</v>
      </c>
      <c r="P9" s="29">
        <v>0.48</v>
      </c>
      <c r="Q9" s="39">
        <f t="shared" si="3"/>
        <v>54.1620349056</v>
      </c>
    </row>
    <row r="10" s="2" customFormat="1" ht="25" customHeight="1" spans="1:17">
      <c r="A10" s="12">
        <v>9</v>
      </c>
      <c r="B10" s="13" t="s">
        <v>37</v>
      </c>
      <c r="C10" s="13">
        <v>1202172018</v>
      </c>
      <c r="D10" s="14" t="s">
        <v>18</v>
      </c>
      <c r="E10" s="13" t="s">
        <v>19</v>
      </c>
      <c r="F10" s="14" t="s">
        <v>20</v>
      </c>
      <c r="G10" s="13" t="s">
        <v>34</v>
      </c>
      <c r="H10" s="13" t="s">
        <v>31</v>
      </c>
      <c r="I10" s="13">
        <v>55</v>
      </c>
      <c r="J10" s="13">
        <v>2941</v>
      </c>
      <c r="K10" s="27">
        <v>109703</v>
      </c>
      <c r="L10" s="27">
        <f t="shared" si="0"/>
        <v>5485.15</v>
      </c>
      <c r="M10" s="28">
        <v>0.03</v>
      </c>
      <c r="N10" s="27">
        <f t="shared" si="1"/>
        <v>3578.66105608</v>
      </c>
      <c r="O10" s="27">
        <f t="shared" si="2"/>
        <v>100639.18894392</v>
      </c>
      <c r="P10" s="29">
        <v>0.48</v>
      </c>
      <c r="Q10" s="27">
        <f t="shared" si="3"/>
        <v>48306.8106930816</v>
      </c>
    </row>
    <row r="11" s="2" customFormat="1" ht="25" customHeight="1" spans="1:17">
      <c r="A11" s="12">
        <v>10</v>
      </c>
      <c r="B11" s="13" t="s">
        <v>38</v>
      </c>
      <c r="C11" s="13">
        <v>1203772018</v>
      </c>
      <c r="D11" s="14" t="s">
        <v>18</v>
      </c>
      <c r="E11" s="13" t="s">
        <v>19</v>
      </c>
      <c r="F11" s="14" t="s">
        <v>20</v>
      </c>
      <c r="G11" s="13" t="s">
        <v>21</v>
      </c>
      <c r="H11" s="13" t="s">
        <v>36</v>
      </c>
      <c r="I11" s="13">
        <v>108</v>
      </c>
      <c r="J11" s="13">
        <v>3754</v>
      </c>
      <c r="K11" s="27">
        <v>123451</v>
      </c>
      <c r="L11" s="27">
        <f t="shared" si="0"/>
        <v>6172.55</v>
      </c>
      <c r="M11" s="28">
        <v>0.03</v>
      </c>
      <c r="N11" s="27">
        <f t="shared" si="1"/>
        <v>4027.13951336001</v>
      </c>
      <c r="O11" s="27">
        <f t="shared" si="2"/>
        <v>113251.31048664</v>
      </c>
      <c r="P11" s="29">
        <v>0.48</v>
      </c>
      <c r="Q11" s="27">
        <f t="shared" si="3"/>
        <v>54360.6290335872</v>
      </c>
    </row>
    <row r="12" s="2" customFormat="1" ht="25" customHeight="1" spans="1:17">
      <c r="A12" s="12">
        <v>11</v>
      </c>
      <c r="B12" s="13" t="s">
        <v>39</v>
      </c>
      <c r="C12" s="13">
        <v>1204972018</v>
      </c>
      <c r="D12" s="14" t="s">
        <v>18</v>
      </c>
      <c r="E12" s="13" t="s">
        <v>19</v>
      </c>
      <c r="F12" s="14" t="s">
        <v>20</v>
      </c>
      <c r="G12" s="13" t="s">
        <v>30</v>
      </c>
      <c r="H12" s="13" t="s">
        <v>40</v>
      </c>
      <c r="I12" s="13">
        <v>23</v>
      </c>
      <c r="J12" s="13">
        <v>696</v>
      </c>
      <c r="K12" s="27">
        <v>23852</v>
      </c>
      <c r="L12" s="27">
        <f t="shared" si="0"/>
        <v>1192.6</v>
      </c>
      <c r="M12" s="28">
        <v>0.03</v>
      </c>
      <c r="N12" s="27">
        <f t="shared" si="1"/>
        <v>778.084678720001</v>
      </c>
      <c r="O12" s="27">
        <f t="shared" si="2"/>
        <v>21881.31532128</v>
      </c>
      <c r="P12" s="29">
        <v>0.48</v>
      </c>
      <c r="Q12" s="31">
        <f t="shared" si="3"/>
        <v>10503.0313542144</v>
      </c>
    </row>
    <row r="13" s="2" customFormat="1" ht="25" customHeight="1" spans="1:17">
      <c r="A13" s="12">
        <v>12</v>
      </c>
      <c r="B13" s="13" t="s">
        <v>41</v>
      </c>
      <c r="C13" s="13">
        <v>1804952018</v>
      </c>
      <c r="D13" s="14" t="s">
        <v>18</v>
      </c>
      <c r="E13" s="13" t="s">
        <v>19</v>
      </c>
      <c r="F13" s="14" t="s">
        <v>20</v>
      </c>
      <c r="G13" s="13" t="s">
        <v>30</v>
      </c>
      <c r="H13" s="13" t="s">
        <v>42</v>
      </c>
      <c r="I13" s="13">
        <v>40</v>
      </c>
      <c r="J13" s="13">
        <v>1944</v>
      </c>
      <c r="K13" s="27">
        <v>84467</v>
      </c>
      <c r="L13" s="27">
        <f t="shared" si="0"/>
        <v>4223.35</v>
      </c>
      <c r="M13" s="28">
        <v>0.03</v>
      </c>
      <c r="N13" s="27">
        <f t="shared" si="1"/>
        <v>2755.42841512</v>
      </c>
      <c r="O13" s="30">
        <f t="shared" si="2"/>
        <v>77488.22158488</v>
      </c>
      <c r="P13" s="29">
        <v>0.48</v>
      </c>
      <c r="Q13" s="39">
        <f t="shared" si="3"/>
        <v>37194.3463607424</v>
      </c>
    </row>
    <row r="14" s="2" customFormat="1" ht="25" customHeight="1" spans="1:17">
      <c r="A14" s="12">
        <v>13</v>
      </c>
      <c r="B14" s="13" t="s">
        <v>43</v>
      </c>
      <c r="C14" s="13">
        <v>1804962018</v>
      </c>
      <c r="D14" s="14" t="s">
        <v>18</v>
      </c>
      <c r="E14" s="13" t="s">
        <v>19</v>
      </c>
      <c r="F14" s="14" t="s">
        <v>20</v>
      </c>
      <c r="G14" s="13" t="s">
        <v>44</v>
      </c>
      <c r="H14" s="13" t="s">
        <v>45</v>
      </c>
      <c r="I14" s="13">
        <v>51</v>
      </c>
      <c r="J14" s="13">
        <v>2665</v>
      </c>
      <c r="K14" s="27">
        <v>117083</v>
      </c>
      <c r="L14" s="27">
        <f t="shared" si="0"/>
        <v>5854.15</v>
      </c>
      <c r="M14" s="28">
        <v>0.03</v>
      </c>
      <c r="N14" s="27">
        <f t="shared" si="1"/>
        <v>3819.40669288001</v>
      </c>
      <c r="O14" s="30">
        <f t="shared" si="2"/>
        <v>107409.44330712</v>
      </c>
      <c r="P14" s="29">
        <v>0.48</v>
      </c>
      <c r="Q14" s="39">
        <f t="shared" si="3"/>
        <v>51556.5327874176</v>
      </c>
    </row>
    <row r="15" s="2" customFormat="1" ht="25" customHeight="1" spans="1:17">
      <c r="A15" s="12">
        <v>14</v>
      </c>
      <c r="B15" s="13" t="s">
        <v>46</v>
      </c>
      <c r="C15" s="13">
        <v>1806062018</v>
      </c>
      <c r="D15" s="14" t="s">
        <v>18</v>
      </c>
      <c r="E15" s="13" t="s">
        <v>19</v>
      </c>
      <c r="F15" s="14" t="s">
        <v>20</v>
      </c>
      <c r="G15" s="13" t="s">
        <v>47</v>
      </c>
      <c r="H15" s="15" t="s">
        <v>31</v>
      </c>
      <c r="I15" s="13">
        <v>17</v>
      </c>
      <c r="J15" s="13">
        <v>1419</v>
      </c>
      <c r="K15" s="27">
        <v>58325</v>
      </c>
      <c r="L15" s="27">
        <f t="shared" si="0"/>
        <v>2916.25</v>
      </c>
      <c r="M15" s="28">
        <v>0.03</v>
      </c>
      <c r="N15" s="27">
        <f t="shared" si="1"/>
        <v>1902.640822</v>
      </c>
      <c r="O15" s="30">
        <f t="shared" si="2"/>
        <v>53506.109178</v>
      </c>
      <c r="P15" s="29">
        <v>0.48</v>
      </c>
      <c r="Q15" s="39">
        <f t="shared" si="3"/>
        <v>25682.93240544</v>
      </c>
    </row>
    <row r="16" s="2" customFormat="1" ht="25" customHeight="1" spans="1:17">
      <c r="A16" s="12">
        <v>15</v>
      </c>
      <c r="B16" s="13" t="s">
        <v>48</v>
      </c>
      <c r="C16" s="13">
        <v>1902172018</v>
      </c>
      <c r="D16" s="14" t="s">
        <v>18</v>
      </c>
      <c r="E16" s="13" t="s">
        <v>19</v>
      </c>
      <c r="F16" s="14" t="s">
        <v>20</v>
      </c>
      <c r="G16" s="13" t="s">
        <v>34</v>
      </c>
      <c r="H16" s="13" t="s">
        <v>49</v>
      </c>
      <c r="I16" s="13">
        <v>15</v>
      </c>
      <c r="J16" s="13">
        <v>851</v>
      </c>
      <c r="K16" s="27">
        <v>39993</v>
      </c>
      <c r="L16" s="27">
        <f t="shared" si="0"/>
        <v>1999.65</v>
      </c>
      <c r="M16" s="28">
        <v>0.03</v>
      </c>
      <c r="N16" s="27">
        <f t="shared" si="1"/>
        <v>1304.62605048</v>
      </c>
      <c r="O16" s="30">
        <f t="shared" si="2"/>
        <v>36688.72394952</v>
      </c>
      <c r="P16" s="29">
        <v>0.48</v>
      </c>
      <c r="Q16" s="39">
        <f t="shared" si="3"/>
        <v>17610.5874957696</v>
      </c>
    </row>
    <row r="17" s="2" customFormat="1" ht="25" customHeight="1" spans="1:17">
      <c r="A17" s="12">
        <v>16</v>
      </c>
      <c r="B17" s="16" t="s">
        <v>50</v>
      </c>
      <c r="C17" s="17">
        <v>1903772018</v>
      </c>
      <c r="D17" s="14" t="s">
        <v>18</v>
      </c>
      <c r="E17" s="13" t="s">
        <v>19</v>
      </c>
      <c r="F17" s="14" t="s">
        <v>20</v>
      </c>
      <c r="G17" s="17" t="s">
        <v>21</v>
      </c>
      <c r="H17" s="17" t="s">
        <v>44</v>
      </c>
      <c r="I17" s="17">
        <v>23</v>
      </c>
      <c r="J17" s="17">
        <v>631</v>
      </c>
      <c r="K17" s="31">
        <v>28776</v>
      </c>
      <c r="L17" s="31">
        <f t="shared" si="0"/>
        <v>1438.8</v>
      </c>
      <c r="M17" s="32">
        <v>0.03</v>
      </c>
      <c r="N17" s="31">
        <f t="shared" si="1"/>
        <v>938.712255360001</v>
      </c>
      <c r="O17" s="33">
        <f t="shared" si="2"/>
        <v>26398.48774464</v>
      </c>
      <c r="P17" s="29">
        <v>0.48</v>
      </c>
      <c r="Q17" s="39">
        <f t="shared" si="3"/>
        <v>12671.2741174272</v>
      </c>
    </row>
    <row r="18" s="2" customFormat="1" ht="25" customHeight="1" spans="1:17">
      <c r="A18" s="12">
        <v>17</v>
      </c>
      <c r="B18" s="13" t="s">
        <v>51</v>
      </c>
      <c r="C18" s="13" t="s">
        <v>52</v>
      </c>
      <c r="D18" s="14" t="s">
        <v>18</v>
      </c>
      <c r="E18" s="13" t="s">
        <v>19</v>
      </c>
      <c r="F18" s="14" t="s">
        <v>20</v>
      </c>
      <c r="G18" s="13" t="s">
        <v>53</v>
      </c>
      <c r="H18" s="13" t="s">
        <v>28</v>
      </c>
      <c r="I18" s="13">
        <v>41</v>
      </c>
      <c r="J18" s="13">
        <v>846</v>
      </c>
      <c r="K18" s="27">
        <v>27063</v>
      </c>
      <c r="L18" s="27">
        <f t="shared" ref="L18:L26" si="4">K18*0.05</f>
        <v>1353.15</v>
      </c>
      <c r="M18" s="28">
        <v>0.03</v>
      </c>
      <c r="N18" s="27">
        <f t="shared" ref="N18:N25" si="5">K18*(1-0.96737864)</f>
        <v>882.831865680001</v>
      </c>
      <c r="O18" s="27">
        <f t="shared" ref="O18:O25" si="6">K18*0.91737864</f>
        <v>24827.01813432</v>
      </c>
      <c r="P18" s="29">
        <v>0.48</v>
      </c>
      <c r="Q18" s="27">
        <f t="shared" ref="Q18:Q25" si="7">O18*P18</f>
        <v>11916.9687044736</v>
      </c>
    </row>
    <row r="19" s="2" customFormat="1" ht="25" customHeight="1" spans="1:17">
      <c r="A19" s="12">
        <v>18</v>
      </c>
      <c r="B19" s="13" t="s">
        <v>54</v>
      </c>
      <c r="C19" s="13" t="s">
        <v>55</v>
      </c>
      <c r="D19" s="14" t="s">
        <v>18</v>
      </c>
      <c r="E19" s="13" t="s">
        <v>19</v>
      </c>
      <c r="F19" s="14" t="s">
        <v>20</v>
      </c>
      <c r="G19" s="13" t="s">
        <v>56</v>
      </c>
      <c r="H19" s="13" t="s">
        <v>57</v>
      </c>
      <c r="I19" s="13">
        <v>2</v>
      </c>
      <c r="J19" s="13">
        <v>96</v>
      </c>
      <c r="K19" s="27">
        <v>3539</v>
      </c>
      <c r="L19" s="27">
        <f t="shared" si="4"/>
        <v>176.95</v>
      </c>
      <c r="M19" s="28">
        <v>0.03</v>
      </c>
      <c r="N19" s="27">
        <f t="shared" si="5"/>
        <v>115.44699304</v>
      </c>
      <c r="O19" s="27">
        <f t="shared" si="6"/>
        <v>3246.60300696</v>
      </c>
      <c r="P19" s="29">
        <v>0.48</v>
      </c>
      <c r="Q19" s="27">
        <f t="shared" si="7"/>
        <v>1558.3694433408</v>
      </c>
    </row>
    <row r="20" s="2" customFormat="1" ht="25" customHeight="1" spans="1:17">
      <c r="A20" s="12">
        <v>19</v>
      </c>
      <c r="B20" s="13" t="s">
        <v>58</v>
      </c>
      <c r="C20" s="13" t="s">
        <v>59</v>
      </c>
      <c r="D20" s="14" t="s">
        <v>18</v>
      </c>
      <c r="E20" s="13" t="s">
        <v>19</v>
      </c>
      <c r="F20" s="14" t="s">
        <v>20</v>
      </c>
      <c r="G20" s="13" t="s">
        <v>57</v>
      </c>
      <c r="H20" s="13" t="s">
        <v>57</v>
      </c>
      <c r="I20" s="13">
        <v>1</v>
      </c>
      <c r="J20" s="13">
        <v>32</v>
      </c>
      <c r="K20" s="27">
        <v>1268</v>
      </c>
      <c r="L20" s="27">
        <f t="shared" si="4"/>
        <v>63.4</v>
      </c>
      <c r="M20" s="28">
        <v>0.03</v>
      </c>
      <c r="N20" s="27">
        <f t="shared" si="5"/>
        <v>41.3638844800001</v>
      </c>
      <c r="O20" s="27">
        <f t="shared" si="6"/>
        <v>1163.23611552</v>
      </c>
      <c r="P20" s="29">
        <v>0.48</v>
      </c>
      <c r="Q20" s="31">
        <f t="shared" si="7"/>
        <v>558.3533354496</v>
      </c>
    </row>
    <row r="21" s="2" customFormat="1" ht="25" customHeight="1" spans="1:17">
      <c r="A21" s="12">
        <v>20</v>
      </c>
      <c r="B21" s="13" t="s">
        <v>60</v>
      </c>
      <c r="C21" s="13" t="s">
        <v>61</v>
      </c>
      <c r="D21" s="14" t="s">
        <v>18</v>
      </c>
      <c r="E21" s="13" t="s">
        <v>19</v>
      </c>
      <c r="F21" s="14" t="s">
        <v>20</v>
      </c>
      <c r="G21" s="13" t="s">
        <v>56</v>
      </c>
      <c r="H21" s="13" t="s">
        <v>36</v>
      </c>
      <c r="I21" s="13">
        <v>6</v>
      </c>
      <c r="J21" s="13">
        <v>80</v>
      </c>
      <c r="K21" s="27">
        <v>2933</v>
      </c>
      <c r="L21" s="27">
        <f t="shared" si="4"/>
        <v>146.65</v>
      </c>
      <c r="M21" s="28">
        <v>0.03</v>
      </c>
      <c r="N21" s="27">
        <f t="shared" si="5"/>
        <v>95.6784488800001</v>
      </c>
      <c r="O21" s="30">
        <f t="shared" si="6"/>
        <v>2690.67155112</v>
      </c>
      <c r="P21" s="29">
        <v>0.48</v>
      </c>
      <c r="Q21" s="39">
        <f t="shared" si="7"/>
        <v>1291.5223445376</v>
      </c>
    </row>
    <row r="22" s="2" customFormat="1" ht="25" customHeight="1" spans="1:17">
      <c r="A22" s="12">
        <v>21</v>
      </c>
      <c r="B22" s="13" t="s">
        <v>62</v>
      </c>
      <c r="C22" s="13" t="s">
        <v>63</v>
      </c>
      <c r="D22" s="14" t="s">
        <v>18</v>
      </c>
      <c r="E22" s="13" t="s">
        <v>19</v>
      </c>
      <c r="F22" s="14" t="s">
        <v>20</v>
      </c>
      <c r="G22" s="13" t="s">
        <v>57</v>
      </c>
      <c r="H22" s="13" t="s">
        <v>49</v>
      </c>
      <c r="I22" s="13">
        <v>2</v>
      </c>
      <c r="J22" s="13">
        <v>43</v>
      </c>
      <c r="K22" s="27">
        <v>1737</v>
      </c>
      <c r="L22" s="27">
        <f t="shared" si="4"/>
        <v>86.85</v>
      </c>
      <c r="M22" s="28">
        <v>0.03</v>
      </c>
      <c r="N22" s="27">
        <f t="shared" si="5"/>
        <v>56.6633023200001</v>
      </c>
      <c r="O22" s="30">
        <f t="shared" si="6"/>
        <v>1593.48669768</v>
      </c>
      <c r="P22" s="29">
        <v>0.48</v>
      </c>
      <c r="Q22" s="39">
        <f t="shared" si="7"/>
        <v>764.8736148864</v>
      </c>
    </row>
    <row r="23" s="2" customFormat="1" ht="25" customHeight="1" spans="1:17">
      <c r="A23" s="12">
        <v>22</v>
      </c>
      <c r="B23" s="13" t="s">
        <v>64</v>
      </c>
      <c r="C23" s="13" t="s">
        <v>65</v>
      </c>
      <c r="D23" s="14" t="s">
        <v>18</v>
      </c>
      <c r="E23" s="13" t="s">
        <v>19</v>
      </c>
      <c r="F23" s="14" t="s">
        <v>20</v>
      </c>
      <c r="G23" s="13" t="s">
        <v>56</v>
      </c>
      <c r="H23" s="15" t="s">
        <v>31</v>
      </c>
      <c r="I23" s="13">
        <v>33</v>
      </c>
      <c r="J23" s="13">
        <v>236</v>
      </c>
      <c r="K23" s="27">
        <v>8414</v>
      </c>
      <c r="L23" s="27">
        <f t="shared" si="4"/>
        <v>420.7</v>
      </c>
      <c r="M23" s="28">
        <v>0.03</v>
      </c>
      <c r="N23" s="27">
        <f t="shared" si="5"/>
        <v>274.47612304</v>
      </c>
      <c r="O23" s="30">
        <f t="shared" si="6"/>
        <v>7718.82387696</v>
      </c>
      <c r="P23" s="29">
        <v>0.48</v>
      </c>
      <c r="Q23" s="39">
        <f t="shared" si="7"/>
        <v>3705.0354609408</v>
      </c>
    </row>
    <row r="24" s="2" customFormat="1" ht="25" customHeight="1" spans="1:17">
      <c r="A24" s="12">
        <v>23</v>
      </c>
      <c r="B24" s="13" t="s">
        <v>66</v>
      </c>
      <c r="C24" s="13" t="s">
        <v>67</v>
      </c>
      <c r="D24" s="14" t="s">
        <v>18</v>
      </c>
      <c r="E24" s="13" t="s">
        <v>19</v>
      </c>
      <c r="F24" s="14" t="s">
        <v>20</v>
      </c>
      <c r="G24" s="13" t="s">
        <v>53</v>
      </c>
      <c r="H24" s="13" t="s">
        <v>40</v>
      </c>
      <c r="I24" s="13">
        <v>6</v>
      </c>
      <c r="J24" s="13">
        <v>98</v>
      </c>
      <c r="K24" s="27">
        <v>3145</v>
      </c>
      <c r="L24" s="27">
        <f t="shared" si="4"/>
        <v>157.25</v>
      </c>
      <c r="M24" s="28">
        <v>0.03</v>
      </c>
      <c r="N24" s="27">
        <f t="shared" si="5"/>
        <v>102.5941772</v>
      </c>
      <c r="O24" s="30">
        <f t="shared" si="6"/>
        <v>2885.1558228</v>
      </c>
      <c r="P24" s="29">
        <v>0.48</v>
      </c>
      <c r="Q24" s="39">
        <f t="shared" si="7"/>
        <v>1384.874794944</v>
      </c>
    </row>
    <row r="25" s="2" customFormat="1" ht="25" customHeight="1" spans="1:17">
      <c r="A25" s="12">
        <v>24</v>
      </c>
      <c r="B25" s="16" t="s">
        <v>68</v>
      </c>
      <c r="C25" s="17">
        <v>2101142018</v>
      </c>
      <c r="D25" s="14" t="s">
        <v>18</v>
      </c>
      <c r="E25" s="13" t="s">
        <v>19</v>
      </c>
      <c r="F25" s="14" t="s">
        <v>20</v>
      </c>
      <c r="G25" s="17" t="s">
        <v>21</v>
      </c>
      <c r="H25" s="17" t="s">
        <v>28</v>
      </c>
      <c r="I25" s="17">
        <v>24</v>
      </c>
      <c r="J25" s="17">
        <v>233</v>
      </c>
      <c r="K25" s="31">
        <v>7449</v>
      </c>
      <c r="L25" s="31">
        <f t="shared" si="4"/>
        <v>372.45</v>
      </c>
      <c r="M25" s="32">
        <v>0.03</v>
      </c>
      <c r="N25" s="31">
        <f t="shared" si="5"/>
        <v>242.99651064</v>
      </c>
      <c r="O25" s="33">
        <f t="shared" si="6"/>
        <v>6833.55348936</v>
      </c>
      <c r="P25" s="29">
        <v>0.48</v>
      </c>
      <c r="Q25" s="39">
        <f t="shared" si="7"/>
        <v>3280.1056748928</v>
      </c>
    </row>
    <row r="26" s="2" customFormat="1" ht="25" customHeight="1" spans="1:17">
      <c r="A26" s="12">
        <v>25</v>
      </c>
      <c r="B26" s="13" t="s">
        <v>69</v>
      </c>
      <c r="C26" s="13">
        <v>12101122018</v>
      </c>
      <c r="D26" s="14" t="s">
        <v>18</v>
      </c>
      <c r="E26" s="13" t="s">
        <v>19</v>
      </c>
      <c r="F26" s="14" t="s">
        <v>20</v>
      </c>
      <c r="G26" s="13" t="s">
        <v>21</v>
      </c>
      <c r="H26" s="13" t="s">
        <v>21</v>
      </c>
      <c r="I26" s="13">
        <v>1</v>
      </c>
      <c r="J26" s="13">
        <v>9</v>
      </c>
      <c r="K26" s="27">
        <v>210</v>
      </c>
      <c r="L26" s="27">
        <f t="shared" si="4"/>
        <v>10.5</v>
      </c>
      <c r="M26" s="28">
        <v>0.03</v>
      </c>
      <c r="N26" s="27">
        <f t="shared" ref="N26:N45" si="8">K26*(1-0.96737864)</f>
        <v>6.85048560000001</v>
      </c>
      <c r="O26" s="27">
        <f t="shared" ref="O26:O45" si="9">K26*0.91737864</f>
        <v>192.6495144</v>
      </c>
      <c r="P26" s="29">
        <v>0.48</v>
      </c>
      <c r="Q26" s="27">
        <f t="shared" ref="Q26:Q39" si="10">O26*P26</f>
        <v>92.471766912</v>
      </c>
    </row>
    <row r="27" s="2" customFormat="1" ht="25" customHeight="1" spans="1:17">
      <c r="A27" s="12">
        <v>26</v>
      </c>
      <c r="B27" s="13" t="s">
        <v>70</v>
      </c>
      <c r="C27" s="13">
        <v>14101072018</v>
      </c>
      <c r="D27" s="14" t="s">
        <v>18</v>
      </c>
      <c r="E27" s="13" t="s">
        <v>19</v>
      </c>
      <c r="F27" s="14" t="s">
        <v>20</v>
      </c>
      <c r="G27" s="13" t="s">
        <v>21</v>
      </c>
      <c r="H27" s="13" t="s">
        <v>71</v>
      </c>
      <c r="I27" s="13">
        <v>8</v>
      </c>
      <c r="J27" s="13">
        <v>41</v>
      </c>
      <c r="K27" s="27">
        <v>1373</v>
      </c>
      <c r="L27" s="27">
        <f t="shared" ref="L27:L45" si="11">K27*0.05</f>
        <v>68.65</v>
      </c>
      <c r="M27" s="28">
        <v>0.03</v>
      </c>
      <c r="N27" s="27">
        <f t="shared" si="8"/>
        <v>44.7891272800001</v>
      </c>
      <c r="O27" s="27">
        <f t="shared" si="9"/>
        <v>1259.56087272</v>
      </c>
      <c r="P27" s="29">
        <v>0.48</v>
      </c>
      <c r="Q27" s="27">
        <f t="shared" si="10"/>
        <v>604.5892189056</v>
      </c>
    </row>
    <row r="28" s="2" customFormat="1" ht="25" customHeight="1" spans="1:17">
      <c r="A28" s="12">
        <v>27</v>
      </c>
      <c r="B28" s="13" t="s">
        <v>72</v>
      </c>
      <c r="C28" s="13">
        <v>51101022018</v>
      </c>
      <c r="D28" s="14" t="s">
        <v>18</v>
      </c>
      <c r="E28" s="13" t="s">
        <v>19</v>
      </c>
      <c r="F28" s="14" t="s">
        <v>20</v>
      </c>
      <c r="G28" s="13" t="s">
        <v>71</v>
      </c>
      <c r="H28" s="13" t="s">
        <v>73</v>
      </c>
      <c r="I28" s="13">
        <v>7</v>
      </c>
      <c r="J28" s="13">
        <v>87</v>
      </c>
      <c r="K28" s="27">
        <v>2809</v>
      </c>
      <c r="L28" s="27">
        <f t="shared" si="11"/>
        <v>140.45</v>
      </c>
      <c r="M28" s="28">
        <v>0.03</v>
      </c>
      <c r="N28" s="27">
        <f t="shared" si="8"/>
        <v>91.6334002400001</v>
      </c>
      <c r="O28" s="27">
        <f t="shared" si="9"/>
        <v>2576.91659976</v>
      </c>
      <c r="P28" s="29">
        <v>0.48</v>
      </c>
      <c r="Q28" s="31">
        <f t="shared" si="10"/>
        <v>1236.9199678848</v>
      </c>
    </row>
    <row r="29" s="2" customFormat="1" ht="25" customHeight="1" spans="1:17">
      <c r="A29" s="12">
        <v>28</v>
      </c>
      <c r="B29" s="13" t="s">
        <v>74</v>
      </c>
      <c r="C29" s="13">
        <v>51101112018</v>
      </c>
      <c r="D29" s="14" t="s">
        <v>18</v>
      </c>
      <c r="E29" s="13" t="s">
        <v>19</v>
      </c>
      <c r="F29" s="14" t="s">
        <v>20</v>
      </c>
      <c r="G29" s="13" t="s">
        <v>22</v>
      </c>
      <c r="H29" s="13" t="s">
        <v>42</v>
      </c>
      <c r="I29" s="13">
        <v>11</v>
      </c>
      <c r="J29" s="13">
        <v>197</v>
      </c>
      <c r="K29" s="27">
        <v>6023</v>
      </c>
      <c r="L29" s="27">
        <f t="shared" si="11"/>
        <v>301.15</v>
      </c>
      <c r="M29" s="28">
        <v>0.03</v>
      </c>
      <c r="N29" s="27">
        <f t="shared" si="8"/>
        <v>196.47845128</v>
      </c>
      <c r="O29" s="30">
        <f t="shared" si="9"/>
        <v>5525.37154872</v>
      </c>
      <c r="P29" s="29">
        <v>0.48</v>
      </c>
      <c r="Q29" s="39">
        <f t="shared" si="10"/>
        <v>2652.1783433856</v>
      </c>
    </row>
    <row r="30" s="2" customFormat="1" ht="25" customHeight="1" spans="1:17">
      <c r="A30" s="12">
        <v>29</v>
      </c>
      <c r="B30" s="13" t="s">
        <v>75</v>
      </c>
      <c r="C30" s="13">
        <v>51101152018</v>
      </c>
      <c r="D30" s="14" t="s">
        <v>18</v>
      </c>
      <c r="E30" s="13" t="s">
        <v>19</v>
      </c>
      <c r="F30" s="14" t="s">
        <v>20</v>
      </c>
      <c r="G30" s="13" t="s">
        <v>21</v>
      </c>
      <c r="H30" s="13" t="s">
        <v>71</v>
      </c>
      <c r="I30" s="13">
        <v>25</v>
      </c>
      <c r="J30" s="13">
        <v>314</v>
      </c>
      <c r="K30" s="27">
        <v>9647</v>
      </c>
      <c r="L30" s="27">
        <f t="shared" si="11"/>
        <v>482.35</v>
      </c>
      <c r="M30" s="28">
        <v>0.03</v>
      </c>
      <c r="N30" s="27">
        <f t="shared" si="8"/>
        <v>314.69825992</v>
      </c>
      <c r="O30" s="30">
        <f t="shared" si="9"/>
        <v>8849.95174008</v>
      </c>
      <c r="P30" s="29">
        <v>0.48</v>
      </c>
      <c r="Q30" s="39">
        <f t="shared" si="10"/>
        <v>4247.9768352384</v>
      </c>
    </row>
    <row r="31" s="2" customFormat="1" ht="25" customHeight="1" spans="1:17">
      <c r="A31" s="12">
        <v>30</v>
      </c>
      <c r="B31" s="13" t="s">
        <v>76</v>
      </c>
      <c r="C31" s="13">
        <v>51101182018</v>
      </c>
      <c r="D31" s="14" t="s">
        <v>18</v>
      </c>
      <c r="E31" s="13" t="s">
        <v>19</v>
      </c>
      <c r="F31" s="14" t="s">
        <v>20</v>
      </c>
      <c r="G31" s="13" t="s">
        <v>28</v>
      </c>
      <c r="H31" s="15" t="s">
        <v>36</v>
      </c>
      <c r="I31" s="13">
        <v>20</v>
      </c>
      <c r="J31" s="13">
        <v>248</v>
      </c>
      <c r="K31" s="27">
        <v>8065</v>
      </c>
      <c r="L31" s="27">
        <f t="shared" si="11"/>
        <v>403.25</v>
      </c>
      <c r="M31" s="28">
        <v>0.03</v>
      </c>
      <c r="N31" s="27">
        <f t="shared" si="8"/>
        <v>263.0912684</v>
      </c>
      <c r="O31" s="30">
        <f t="shared" si="9"/>
        <v>7398.6587316</v>
      </c>
      <c r="P31" s="29">
        <v>0.48</v>
      </c>
      <c r="Q31" s="39">
        <f t="shared" si="10"/>
        <v>3551.356191168</v>
      </c>
    </row>
    <row r="32" s="2" customFormat="1" ht="25" customHeight="1" spans="1:17">
      <c r="A32" s="12">
        <v>31</v>
      </c>
      <c r="B32" s="13" t="s">
        <v>77</v>
      </c>
      <c r="C32" s="13">
        <v>51101262018</v>
      </c>
      <c r="D32" s="14" t="s">
        <v>18</v>
      </c>
      <c r="E32" s="13" t="s">
        <v>19</v>
      </c>
      <c r="F32" s="14" t="s">
        <v>20</v>
      </c>
      <c r="G32" s="13" t="s">
        <v>56</v>
      </c>
      <c r="H32" s="13" t="s">
        <v>34</v>
      </c>
      <c r="I32" s="13">
        <v>10</v>
      </c>
      <c r="J32" s="13">
        <v>43</v>
      </c>
      <c r="K32" s="27">
        <v>1311</v>
      </c>
      <c r="L32" s="27">
        <f t="shared" si="11"/>
        <v>65.55</v>
      </c>
      <c r="M32" s="28">
        <v>0.03</v>
      </c>
      <c r="N32" s="27">
        <f t="shared" si="8"/>
        <v>42.7666029600001</v>
      </c>
      <c r="O32" s="30">
        <f t="shared" si="9"/>
        <v>1202.68339704</v>
      </c>
      <c r="P32" s="29">
        <v>0.48</v>
      </c>
      <c r="Q32" s="39">
        <f t="shared" si="10"/>
        <v>577.2880305792</v>
      </c>
    </row>
    <row r="33" s="2" customFormat="1" ht="25" customHeight="1" spans="1:17">
      <c r="A33" s="12">
        <v>32</v>
      </c>
      <c r="B33" s="16" t="s">
        <v>78</v>
      </c>
      <c r="C33" s="17">
        <v>51201022018</v>
      </c>
      <c r="D33" s="14" t="s">
        <v>18</v>
      </c>
      <c r="E33" s="13" t="s">
        <v>19</v>
      </c>
      <c r="F33" s="14" t="s">
        <v>20</v>
      </c>
      <c r="G33" s="17" t="s">
        <v>21</v>
      </c>
      <c r="H33" s="17" t="s">
        <v>45</v>
      </c>
      <c r="I33" s="17">
        <v>45</v>
      </c>
      <c r="J33" s="17">
        <v>803</v>
      </c>
      <c r="K33" s="31">
        <v>24993</v>
      </c>
      <c r="L33" s="31">
        <f t="shared" si="11"/>
        <v>1249.65</v>
      </c>
      <c r="M33" s="32">
        <v>0.03</v>
      </c>
      <c r="N33" s="31">
        <f t="shared" si="8"/>
        <v>815.305650480001</v>
      </c>
      <c r="O33" s="33">
        <f t="shared" si="9"/>
        <v>22928.04434952</v>
      </c>
      <c r="P33" s="29">
        <v>0.48</v>
      </c>
      <c r="Q33" s="39">
        <f t="shared" si="10"/>
        <v>11005.4612877696</v>
      </c>
    </row>
    <row r="34" s="2" customFormat="1" ht="25" customHeight="1" spans="1:17">
      <c r="A34" s="12">
        <v>33</v>
      </c>
      <c r="B34" s="13" t="s">
        <v>79</v>
      </c>
      <c r="C34" s="13">
        <v>51201112018</v>
      </c>
      <c r="D34" s="14" t="s">
        <v>18</v>
      </c>
      <c r="E34" s="13" t="s">
        <v>19</v>
      </c>
      <c r="F34" s="14" t="s">
        <v>20</v>
      </c>
      <c r="G34" s="13" t="s">
        <v>21</v>
      </c>
      <c r="H34" s="13" t="s">
        <v>73</v>
      </c>
      <c r="I34" s="13">
        <v>45</v>
      </c>
      <c r="J34" s="13">
        <v>934</v>
      </c>
      <c r="K34" s="27">
        <v>29138</v>
      </c>
      <c r="L34" s="27">
        <f t="shared" si="11"/>
        <v>1456.9</v>
      </c>
      <c r="M34" s="28">
        <v>0.03</v>
      </c>
      <c r="N34" s="27">
        <f t="shared" si="8"/>
        <v>950.521187680001</v>
      </c>
      <c r="O34" s="27">
        <f t="shared" si="9"/>
        <v>26730.57881232</v>
      </c>
      <c r="P34" s="29">
        <v>0.48</v>
      </c>
      <c r="Q34" s="31">
        <f t="shared" si="10"/>
        <v>12830.6778299136</v>
      </c>
    </row>
    <row r="35" s="2" customFormat="1" ht="25" customHeight="1" spans="1:17">
      <c r="A35" s="12">
        <v>34</v>
      </c>
      <c r="B35" s="13" t="s">
        <v>80</v>
      </c>
      <c r="C35" s="13">
        <v>51201202018</v>
      </c>
      <c r="D35" s="14" t="s">
        <v>18</v>
      </c>
      <c r="E35" s="13" t="s">
        <v>19</v>
      </c>
      <c r="F35" s="14" t="s">
        <v>20</v>
      </c>
      <c r="G35" s="13" t="s">
        <v>28</v>
      </c>
      <c r="H35" s="13" t="s">
        <v>31</v>
      </c>
      <c r="I35" s="13">
        <v>106</v>
      </c>
      <c r="J35" s="13">
        <v>4824</v>
      </c>
      <c r="K35" s="27">
        <v>164357</v>
      </c>
      <c r="L35" s="27">
        <f t="shared" si="11"/>
        <v>8217.85</v>
      </c>
      <c r="M35" s="28">
        <v>0.03</v>
      </c>
      <c r="N35" s="27">
        <f t="shared" si="8"/>
        <v>5361.54886552001</v>
      </c>
      <c r="O35" s="30">
        <f t="shared" si="9"/>
        <v>150777.60113448</v>
      </c>
      <c r="P35" s="29">
        <v>0.48</v>
      </c>
      <c r="Q35" s="39">
        <f t="shared" si="10"/>
        <v>72373.2485445504</v>
      </c>
    </row>
    <row r="36" s="2" customFormat="1" ht="25" customHeight="1" spans="1:17">
      <c r="A36" s="12">
        <v>35</v>
      </c>
      <c r="B36" s="13" t="s">
        <v>81</v>
      </c>
      <c r="C36" s="13">
        <v>51201262018</v>
      </c>
      <c r="D36" s="14" t="s">
        <v>18</v>
      </c>
      <c r="E36" s="13" t="s">
        <v>19</v>
      </c>
      <c r="F36" s="14" t="s">
        <v>20</v>
      </c>
      <c r="G36" s="13" t="s">
        <v>28</v>
      </c>
      <c r="H36" s="13" t="s">
        <v>49</v>
      </c>
      <c r="I36" s="13">
        <v>12</v>
      </c>
      <c r="J36" s="13">
        <v>112</v>
      </c>
      <c r="K36" s="27">
        <v>3610</v>
      </c>
      <c r="L36" s="27">
        <f t="shared" si="11"/>
        <v>180.5</v>
      </c>
      <c r="M36" s="28">
        <v>0.03</v>
      </c>
      <c r="N36" s="27">
        <f t="shared" si="8"/>
        <v>117.7631096</v>
      </c>
      <c r="O36" s="30">
        <f t="shared" si="9"/>
        <v>3311.7368904</v>
      </c>
      <c r="P36" s="29">
        <v>0.48</v>
      </c>
      <c r="Q36" s="39">
        <f t="shared" si="10"/>
        <v>1589.633707392</v>
      </c>
    </row>
    <row r="37" s="2" customFormat="1" ht="25" customHeight="1" spans="1:17">
      <c r="A37" s="12">
        <v>36</v>
      </c>
      <c r="B37" s="13" t="s">
        <v>82</v>
      </c>
      <c r="C37" s="13">
        <v>51901202018</v>
      </c>
      <c r="D37" s="14" t="s">
        <v>18</v>
      </c>
      <c r="E37" s="13" t="s">
        <v>19</v>
      </c>
      <c r="F37" s="14" t="s">
        <v>20</v>
      </c>
      <c r="G37" s="13" t="s">
        <v>28</v>
      </c>
      <c r="H37" s="15" t="s">
        <v>83</v>
      </c>
      <c r="I37" s="13">
        <v>47</v>
      </c>
      <c r="J37" s="13">
        <v>1871</v>
      </c>
      <c r="K37" s="27">
        <v>83926</v>
      </c>
      <c r="L37" s="27">
        <f t="shared" si="11"/>
        <v>4196.3</v>
      </c>
      <c r="M37" s="28">
        <v>0.03</v>
      </c>
      <c r="N37" s="27">
        <f t="shared" si="8"/>
        <v>2737.78025936</v>
      </c>
      <c r="O37" s="30">
        <f t="shared" si="9"/>
        <v>76991.91974064</v>
      </c>
      <c r="P37" s="29">
        <v>0.48</v>
      </c>
      <c r="Q37" s="39">
        <f t="shared" si="10"/>
        <v>36956.1214755072</v>
      </c>
    </row>
    <row r="38" s="3" customFormat="1" ht="25" customHeight="1" spans="1:17">
      <c r="A38" s="18"/>
      <c r="B38" s="19" t="s">
        <v>84</v>
      </c>
      <c r="C38" s="20"/>
      <c r="D38" s="20"/>
      <c r="E38" s="20"/>
      <c r="F38" s="20"/>
      <c r="G38" s="21"/>
      <c r="H38" s="21"/>
      <c r="I38" s="20"/>
      <c r="J38" s="20"/>
      <c r="K38" s="34">
        <f>SUM(K2:K37)</f>
        <v>2242846.4</v>
      </c>
      <c r="L38" s="34">
        <f>SUM(L2:L37)</f>
        <v>112142.32</v>
      </c>
      <c r="M38" s="34"/>
      <c r="N38" s="34">
        <f>SUM(N2:N37)</f>
        <v>73164.699839104</v>
      </c>
      <c r="O38" s="35">
        <f>SUM(O2:O37)</f>
        <v>2057539.3801609</v>
      </c>
      <c r="P38" s="36"/>
      <c r="Q38" s="34">
        <f>SUM(Q2:Q37)</f>
        <v>987618.90247723</v>
      </c>
    </row>
    <row r="39" s="3" customFormat="1" spans="2:16">
      <c r="B39" s="22"/>
      <c r="C39" s="22"/>
      <c r="D39" s="22"/>
      <c r="E39" s="22"/>
      <c r="F39" s="22"/>
      <c r="G39" s="23"/>
      <c r="H39" s="23"/>
      <c r="I39" s="22"/>
      <c r="J39" s="22"/>
      <c r="K39" s="37"/>
      <c r="L39" s="37"/>
      <c r="M39" s="37"/>
      <c r="N39" s="37"/>
      <c r="O39" s="37"/>
      <c r="P39" s="38"/>
    </row>
    <row r="41" spans="6:6">
      <c r="F41" s="24"/>
    </row>
  </sheetData>
  <protectedRanges>
    <protectedRange sqref="$A18:$XFD25 D19:D25 D11:D17 D3:D9 D27 $A26:$XFD27 A2:E2 G2:XFD2 F2 A3:D3 F3:XFD3 E3 $A4:$XFD14 A15:O15 Q15:XFD15 $A16:$XFD17 P15 D28 $A28:$XFD28 D29:D37 $A29:$XFD37 A38 C38:XFD38 $A39:$XFD1048563" name="区域1" securityDescriptor=""/>
    <protectedRange sqref="B38" name="区域1_1" securityDescriptor=""/>
  </protectedRanges>
  <autoFilter ref="A1:Q38">
    <extLst/>
  </autoFilter>
  <pageMargins left="0.75" right="0.75" top="0.55" bottom="0.511805555555556" header="0.5" footer="0.5"/>
  <pageSetup paperSize="1" scale="48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knight</cp:lastModifiedBy>
  <dcterms:created xsi:type="dcterms:W3CDTF">2015-11-10T02:18:00Z</dcterms:created>
  <dcterms:modified xsi:type="dcterms:W3CDTF">2018-08-02T06:12:29Z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