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分帐款\"/>
    </mc:Choice>
  </mc:AlternateContent>
  <xr:revisionPtr revIDLastSave="0" documentId="10_ncr:8100000_{79296F4D-2ADB-4DA5-9498-1494A0A0C2F1}" xr6:coauthVersionLast="34" xr6:coauthVersionMax="34" xr10:uidLastSave="{00000000-0000-0000-0000-000000000000}"/>
  <bookViews>
    <workbookView xWindow="0" yWindow="0" windowWidth="21600" windowHeight="9900" tabRatio="588" xr2:uid="{00000000-000D-0000-FFFF-FFFF00000000}"/>
  </bookViews>
  <sheets>
    <sheet name="月结算表" sheetId="2" r:id="rId1"/>
  </sheets>
  <definedNames>
    <definedName name="_xlnm._FilterDatabase" localSheetId="0" hidden="1">月结算表!$A$1:$S$26</definedName>
  </definedNames>
  <calcPr calcId="162913" concurrentCalc="0"/>
</workbook>
</file>

<file path=xl/calcChain.xml><?xml version="1.0" encoding="utf-8"?>
<calcChain xmlns="http://schemas.openxmlformats.org/spreadsheetml/2006/main">
  <c r="L20" i="2" l="1"/>
  <c r="N20" i="2"/>
  <c r="O20" i="2"/>
  <c r="Q2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1" i="2"/>
  <c r="N22" i="2"/>
  <c r="N23" i="2"/>
  <c r="N24" i="2"/>
  <c r="N25" i="2"/>
  <c r="N2" i="2"/>
  <c r="L3" i="2"/>
  <c r="L4" i="2"/>
  <c r="L5" i="2"/>
  <c r="L6" i="2"/>
  <c r="L7" i="2"/>
  <c r="L8" i="2"/>
  <c r="L9" i="2"/>
  <c r="L10" i="2"/>
  <c r="L11" i="2"/>
  <c r="O11" i="2"/>
  <c r="Q11" i="2"/>
  <c r="L12" i="2"/>
  <c r="L13" i="2"/>
  <c r="L14" i="2"/>
  <c r="L15" i="2"/>
  <c r="O15" i="2"/>
  <c r="Q15" i="2"/>
  <c r="L16" i="2"/>
  <c r="L17" i="2"/>
  <c r="L18" i="2"/>
  <c r="L19" i="2"/>
  <c r="O19" i="2"/>
  <c r="Q19" i="2"/>
  <c r="L21" i="2"/>
  <c r="L22" i="2"/>
  <c r="L23" i="2"/>
  <c r="L24" i="2"/>
  <c r="O24" i="2"/>
  <c r="Q24" i="2"/>
  <c r="L25" i="2"/>
  <c r="L2" i="2"/>
  <c r="O2" i="2"/>
  <c r="Q2" i="2"/>
  <c r="O3" i="2"/>
  <c r="Q3" i="2"/>
  <c r="O7" i="2"/>
  <c r="Q7" i="2"/>
  <c r="O25" i="2"/>
  <c r="Q25" i="2"/>
  <c r="O21" i="2"/>
  <c r="Q21" i="2"/>
  <c r="O16" i="2"/>
  <c r="Q16" i="2"/>
  <c r="O12" i="2"/>
  <c r="Q12" i="2"/>
  <c r="O8" i="2"/>
  <c r="Q8" i="2"/>
  <c r="O4" i="2"/>
  <c r="Q4" i="2"/>
  <c r="O22" i="2"/>
  <c r="Q22" i="2"/>
  <c r="O17" i="2"/>
  <c r="Q17" i="2"/>
  <c r="O13" i="2"/>
  <c r="Q13" i="2"/>
  <c r="O9" i="2"/>
  <c r="Q9" i="2"/>
  <c r="O5" i="2"/>
  <c r="Q5" i="2"/>
  <c r="O23" i="2"/>
  <c r="Q23" i="2"/>
  <c r="O18" i="2"/>
  <c r="Q18" i="2"/>
  <c r="O14" i="2"/>
  <c r="Q14" i="2"/>
  <c r="O10" i="2"/>
  <c r="Q10" i="2"/>
  <c r="O6" i="2"/>
  <c r="Q6" i="2"/>
  <c r="L26" i="2"/>
  <c r="N26" i="2"/>
  <c r="K26" i="2"/>
  <c r="Q26" i="2"/>
  <c r="O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</author>
  </authors>
  <commentList>
    <comment ref="A1" authorId="0" shapeId="0" xr:uid="{53C26FE8-068F-48B7-9A88-6CA51CEEB414}">
      <text/>
    </comment>
  </commentList>
</comments>
</file>

<file path=xl/sharedStrings.xml><?xml version="1.0" encoding="utf-8"?>
<sst xmlns="http://schemas.openxmlformats.org/spreadsheetml/2006/main" count="186" uniqueCount="72">
  <si>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</si>
  <si>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</si>
  <si>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</si>
  <si>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</si>
  <si>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</si>
  <si>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</si>
  <si>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</si>
  <si>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</si>
  <si>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</si>
  <si>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</si>
  <si>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</si>
  <si>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</si>
  <si>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</si>
  <si>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</si>
  <si>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</si>
  <si>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</si>
  <si>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</si>
  <si>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</si>
  <si>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深圳市深影传媒有限公司</t>
    <phoneticPr fontId="1" type="noConversion"/>
  </si>
  <si>
    <t>44012061</t>
    <phoneticPr fontId="1" type="noConversion"/>
  </si>
  <si>
    <t>复仇者联盟3：无限战争（数字3D）</t>
  </si>
  <si>
    <t>寂静之地（数字）</t>
  </si>
  <si>
    <t>051200922018</t>
  </si>
  <si>
    <t>051100932018</t>
  </si>
  <si>
    <t>中影设备</t>
    <phoneticPr fontId="1" type="noConversion"/>
  </si>
  <si>
    <t>超人总动员2（数字3D）</t>
  </si>
  <si>
    <t>侏罗纪世界2（数字3D）</t>
  </si>
  <si>
    <t>金蝉脱壳2：冥府（数字）</t>
  </si>
  <si>
    <t>生存家族（数字）</t>
  </si>
  <si>
    <t>动物世界（数字3D）</t>
  </si>
  <si>
    <t>我不是药神</t>
  </si>
  <si>
    <t>猛虫过江</t>
  </si>
  <si>
    <t>泄密者</t>
  </si>
  <si>
    <t>051201112018</t>
  </si>
  <si>
    <t>051201022018</t>
  </si>
  <si>
    <t>051101152018</t>
  </si>
  <si>
    <t>012101122018</t>
  </si>
  <si>
    <t>001203772018</t>
  </si>
  <si>
    <t>001104962018</t>
  </si>
  <si>
    <t>001104442018</t>
  </si>
  <si>
    <t>001103922018</t>
  </si>
  <si>
    <t>44012061</t>
  </si>
  <si>
    <t>淘气大侦探（数字3D）</t>
  </si>
  <si>
    <t>051201262018</t>
  </si>
  <si>
    <t>摩天营救（数字3D）</t>
  </si>
  <si>
    <t>051201202018</t>
  </si>
  <si>
    <t>暹罗决：九神战甲（数字）</t>
  </si>
  <si>
    <t>014101072018</t>
  </si>
  <si>
    <t>您一定不要错过 内蒙古民族电影70年</t>
  </si>
  <si>
    <t>001l05482017</t>
  </si>
  <si>
    <t>神奇马戏团之动物饼干（数字3D）</t>
  </si>
  <si>
    <t>001c05642018</t>
  </si>
  <si>
    <t>风语咒（数字3D）</t>
  </si>
  <si>
    <t>001c05272018</t>
  </si>
  <si>
    <t>小悟空（数字3D）</t>
  </si>
  <si>
    <t>001c03982018</t>
  </si>
  <si>
    <t>新大头儿子和小头爸爸3俄罗斯奇遇记</t>
  </si>
  <si>
    <t>001b03562018</t>
  </si>
  <si>
    <t>阿修罗（数字3D）</t>
  </si>
  <si>
    <t>001204972018</t>
  </si>
  <si>
    <t>狄仁杰之四大天王（数字3D）</t>
  </si>
  <si>
    <t>001202172018</t>
  </si>
  <si>
    <t>细思极恐</t>
  </si>
  <si>
    <t>001106302017</t>
  </si>
  <si>
    <t>西虹市首富</t>
  </si>
  <si>
    <t>001106062018</t>
  </si>
  <si>
    <t>邪不压正</t>
  </si>
  <si>
    <t>001104952018</t>
  </si>
  <si>
    <t>兄弟班</t>
  </si>
  <si>
    <t>001104632017</t>
  </si>
  <si>
    <t>2018-07-01</t>
    <phoneticPr fontId="1" type="noConversion"/>
  </si>
  <si>
    <t>2018-07-31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</si>
</sst>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3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0" fontId="0" fillId="0" borderId="2" xfId="0" applyFill="1" applyBorder="1" applyProtection="1"/>
    <xf numFmtId="49" fontId="0" fillId="0" borderId="2" xfId="0" applyNumberFormat="1" applyFill="1" applyBorder="1" applyProtection="1"/>
    <xf numFmtId="14" fontId="0" fillId="0" borderId="2" xfId="0" applyNumberFormat="1" applyFill="1" applyBorder="1" applyProtection="1"/>
    <xf numFmtId="176" fontId="0" fillId="0" borderId="2" xfId="0" applyNumberFormat="1" applyFill="1" applyBorder="1" applyProtection="1"/>
    <xf numFmtId="0" fontId="0" fillId="0" borderId="0" xfId="0" applyFill="1" applyProtection="1"/>
    <xf numFmtId="0" fontId="6" fillId="0" borderId="3" xfId="0" applyFont="1" applyFill="1" applyBorder="1" applyAlignment="1" applyProtection="1">
      <alignment horizontal="center" vertical="center"/>
    </xf>
    <xf numFmtId="176" fontId="6" fillId="0" borderId="3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Protection="1"/>
    <xf numFmtId="0" fontId="6" fillId="0" borderId="1" xfId="0" applyFont="1" applyFill="1" applyBorder="1" applyAlignment="1" applyProtection="1">
      <alignment horizontal="center" vertical="center"/>
    </xf>
    <xf numFmtId="176" fontId="6" fillId="0" borderId="1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49" fontId="0" fillId="0" borderId="0" xfId="0" applyNumberFormat="1" applyProtection="1"/>
    <xf numFmtId="14" fontId="0" fillId="0" borderId="0" xfId="0" applyNumberFormat="1" applyProtection="1"/>
    <xf numFmtId="176" fontId="0" fillId="0" borderId="0" xfId="0" applyNumberFormat="1" applyProtection="1"/>
    <xf numFmtId="177" fontId="0" fillId="0" borderId="0" xfId="0" applyNumberFormat="1" applyProtection="1"/>
    <xf numFmtId="0" fontId="6" fillId="0" borderId="0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1" xfId="0" applyFont="1" applyFill="1" applyBorder="1" applyAlignment="1" applyProtection="1">
      <alignment horizontal="right" vertical="center"/>
    </xf>
    <xf numFmtId="0" fontId="6" fillId="0" borderId="3" xfId="0" applyFont="1" applyFill="1" applyBorder="1" applyAlignment="1" applyProtection="1">
      <alignment horizontal="right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right" vertical="center"/>
    </xf>
    <xf numFmtId="176" fontId="6" fillId="0" borderId="4" xfId="0" applyNumberFormat="1" applyFont="1" applyFill="1" applyBorder="1" applyAlignment="1" applyProtection="1">
      <alignment horizontal="center" vertical="center"/>
    </xf>
    <xf numFmtId="176" fontId="6" fillId="0" borderId="5" xfId="0" applyNumberFormat="1" applyFont="1" applyFill="1" applyBorder="1" applyAlignment="1" applyProtection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Protection="1"/>
    <xf numFmtId="49" fontId="0" fillId="0" borderId="0" xfId="0" applyNumberFormat="1" applyFont="1"/>
  </cellXfs>
  <cellStyles count="2">
    <cellStyle name="常规" xfId="0" builtinId="0"/>
    <cellStyle name="常规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A0ED-E4B0-4E22-8D95-8FA9115A4788}">
  <dimension ref="A1:R40"/>
  <sheetViews>
    <sheetView tabSelected="1" workbookViewId="0">
      <selection activeCell="Q29" sqref="Q29"/>
    </sheetView>
  </sheetViews>
  <sheetFormatPr defaultColWidth="16" defaultRowHeight="12.5" x14ac:dyDescent="0.25"/>
  <cols>
    <col min="1" max="1" width="8.453125" customWidth="1"/>
    <col min="2" max="2" width="30.26953125" style="50" bestFit="1" customWidth="1"/>
    <col min="3" max="3" width="13.81640625" style="2" bestFit="1" customWidth="1"/>
    <col min="4" max="4" width="13.81640625" style="2" customWidth="1"/>
    <col min="5" max="5" width="11.7265625" style="2" customWidth="1"/>
    <col min="6" max="6" width="16" style="2"/>
    <col min="7" max="8" width="13.7265625" style="1" customWidth="1"/>
    <col min="9" max="10" width="11.1796875" style="2" customWidth="1"/>
    <col min="11" max="11" width="12.54296875" style="3" customWidth="1"/>
    <col min="12" max="12" width="16" style="3"/>
    <col min="13" max="13" width="11.26953125" style="3" customWidth="1"/>
    <col min="14" max="14" width="11.81640625" style="3" customWidth="1"/>
    <col min="15" max="15" width="16" style="3"/>
    <col min="16" max="16" width="13.1796875" style="4" customWidth="1"/>
    <col min="17" max="17" width="16" style="3"/>
  </cols>
  <sheetData>
    <row r="1" spans="1:17" s="5" customFormat="1" ht="16" x14ac:dyDescent="0.35">
      <c r="A1" s="13" t="s">
        <v>0</v>
      </c>
      <c r="B1" s="45" t="s">
        <v>7</v>
      </c>
      <c r="C1" s="15" t="s">
        <v>1</v>
      </c>
      <c r="D1" s="14" t="s">
        <v>16</v>
      </c>
      <c r="E1" s="14" t="s">
        <v>17</v>
      </c>
      <c r="F1" s="14" t="s">
        <v>10</v>
      </c>
      <c r="G1" s="16" t="s">
        <v>2</v>
      </c>
      <c r="H1" s="16" t="s">
        <v>3</v>
      </c>
      <c r="I1" s="14" t="s">
        <v>4</v>
      </c>
      <c r="J1" s="14" t="s">
        <v>5</v>
      </c>
      <c r="K1" s="17" t="s">
        <v>6</v>
      </c>
      <c r="L1" s="17" t="s">
        <v>11</v>
      </c>
      <c r="M1" s="17" t="s">
        <v>12</v>
      </c>
      <c r="N1" s="17" t="s">
        <v>13</v>
      </c>
      <c r="O1" s="17" t="s">
        <v>8</v>
      </c>
      <c r="P1" s="18" t="s">
        <v>14</v>
      </c>
      <c r="Q1" s="17" t="s">
        <v>9</v>
      </c>
    </row>
    <row r="2" spans="1:17" s="10" customFormat="1" x14ac:dyDescent="0.25">
      <c r="A2" s="6">
        <v>1</v>
      </c>
      <c r="B2" s="46" t="s">
        <v>42</v>
      </c>
      <c r="C2" s="6" t="s">
        <v>43</v>
      </c>
      <c r="D2" s="19" t="s">
        <v>18</v>
      </c>
      <c r="E2" s="7" t="s">
        <v>19</v>
      </c>
      <c r="F2" s="19" t="s">
        <v>24</v>
      </c>
      <c r="G2" s="7" t="s">
        <v>70</v>
      </c>
      <c r="H2" s="7" t="s">
        <v>71</v>
      </c>
      <c r="I2" s="6">
        <v>11</v>
      </c>
      <c r="J2" s="6">
        <v>42</v>
      </c>
      <c r="K2" s="36">
        <v>1050</v>
      </c>
      <c r="L2" s="36">
        <f>K2*0.05</f>
        <v>52.5</v>
      </c>
      <c r="M2" s="8">
        <v>0.03</v>
      </c>
      <c r="N2" s="44">
        <f>K2/1.03*0.03*(1+0.12)</f>
        <v>34.252427184466022</v>
      </c>
      <c r="O2" s="44">
        <f>K2-L2-N2</f>
        <v>963.247572815534</v>
      </c>
      <c r="P2" s="9">
        <v>0.48</v>
      </c>
      <c r="Q2" s="36">
        <f>ROUND(O2*P2,2)</f>
        <v>462.36</v>
      </c>
    </row>
    <row r="3" spans="1:17" s="10" customFormat="1" ht="13.5" customHeight="1" x14ac:dyDescent="0.25">
      <c r="A3" s="6">
        <v>2</v>
      </c>
      <c r="B3" s="46" t="s">
        <v>44</v>
      </c>
      <c r="C3" s="6" t="s">
        <v>45</v>
      </c>
      <c r="D3" s="19" t="s">
        <v>18</v>
      </c>
      <c r="E3" s="19" t="s">
        <v>19</v>
      </c>
      <c r="F3" s="19" t="s">
        <v>24</v>
      </c>
      <c r="G3" s="7" t="s">
        <v>70</v>
      </c>
      <c r="H3" s="7" t="s">
        <v>71</v>
      </c>
      <c r="I3" s="6">
        <v>115</v>
      </c>
      <c r="J3" s="6">
        <v>1462</v>
      </c>
      <c r="K3" s="36">
        <v>36848</v>
      </c>
      <c r="L3" s="36">
        <f t="shared" ref="L3:L25" si="0">K3*0.05</f>
        <v>1842.4</v>
      </c>
      <c r="M3" s="8">
        <v>0.03</v>
      </c>
      <c r="N3" s="44">
        <f t="shared" ref="N3:N25" si="1">K3/1.03*0.03*(1+0.12)</f>
        <v>1202.0318446601943</v>
      </c>
      <c r="O3" s="44">
        <f t="shared" ref="O3:O25" si="2">K3-L3-N3</f>
        <v>33803.568155339803</v>
      </c>
      <c r="P3" s="9">
        <v>0.48</v>
      </c>
      <c r="Q3" s="36">
        <f t="shared" ref="Q3:Q25" si="3">ROUND(O3*P3,2)</f>
        <v>16225.71</v>
      </c>
    </row>
    <row r="4" spans="1:17" s="10" customFormat="1" x14ac:dyDescent="0.25">
      <c r="A4" s="6">
        <v>3</v>
      </c>
      <c r="B4" s="46" t="s">
        <v>25</v>
      </c>
      <c r="C4" s="6" t="s">
        <v>33</v>
      </c>
      <c r="D4" s="19" t="s">
        <v>18</v>
      </c>
      <c r="E4" s="19" t="s">
        <v>19</v>
      </c>
      <c r="F4" s="19" t="s">
        <v>24</v>
      </c>
      <c r="G4" s="7" t="s">
        <v>70</v>
      </c>
      <c r="H4" s="7" t="s">
        <v>71</v>
      </c>
      <c r="I4" s="6">
        <v>46</v>
      </c>
      <c r="J4" s="6">
        <v>269</v>
      </c>
      <c r="K4" s="36">
        <v>6725</v>
      </c>
      <c r="L4" s="36">
        <f t="shared" si="0"/>
        <v>336.25</v>
      </c>
      <c r="M4" s="8">
        <v>0.03</v>
      </c>
      <c r="N4" s="44">
        <f t="shared" si="1"/>
        <v>219.37864077669903</v>
      </c>
      <c r="O4" s="44">
        <f t="shared" si="2"/>
        <v>6169.3713592233007</v>
      </c>
      <c r="P4" s="9">
        <v>0.48</v>
      </c>
      <c r="Q4" s="36">
        <f t="shared" si="3"/>
        <v>2961.3</v>
      </c>
    </row>
    <row r="5" spans="1:17" s="10" customFormat="1" x14ac:dyDescent="0.25">
      <c r="A5" s="6">
        <v>4</v>
      </c>
      <c r="B5" s="46" t="s">
        <v>26</v>
      </c>
      <c r="C5" s="6" t="s">
        <v>34</v>
      </c>
      <c r="D5" s="19" t="s">
        <v>18</v>
      </c>
      <c r="E5" s="19" t="s">
        <v>19</v>
      </c>
      <c r="F5" s="19" t="s">
        <v>24</v>
      </c>
      <c r="G5" s="7" t="s">
        <v>70</v>
      </c>
      <c r="H5" s="7" t="s">
        <v>71</v>
      </c>
      <c r="I5" s="6">
        <v>64</v>
      </c>
      <c r="J5" s="6">
        <v>302</v>
      </c>
      <c r="K5" s="36">
        <v>7570</v>
      </c>
      <c r="L5" s="36">
        <f t="shared" si="0"/>
        <v>378.5</v>
      </c>
      <c r="M5" s="8">
        <v>0.03</v>
      </c>
      <c r="N5" s="44">
        <f t="shared" si="1"/>
        <v>246.94368932038836</v>
      </c>
      <c r="O5" s="44">
        <f t="shared" si="2"/>
        <v>6944.5563106796117</v>
      </c>
      <c r="P5" s="9">
        <v>0.48</v>
      </c>
      <c r="Q5" s="36">
        <f t="shared" si="3"/>
        <v>3333.39</v>
      </c>
    </row>
    <row r="6" spans="1:17" s="10" customFormat="1" x14ac:dyDescent="0.25">
      <c r="A6" s="6">
        <v>5</v>
      </c>
      <c r="B6" s="46" t="s">
        <v>20</v>
      </c>
      <c r="C6" s="6" t="s">
        <v>22</v>
      </c>
      <c r="D6" s="19" t="s">
        <v>18</v>
      </c>
      <c r="E6" s="19" t="s">
        <v>19</v>
      </c>
      <c r="F6" s="19" t="s">
        <v>24</v>
      </c>
      <c r="G6" s="7" t="s">
        <v>70</v>
      </c>
      <c r="H6" s="7" t="s">
        <v>71</v>
      </c>
      <c r="I6" s="6">
        <v>4</v>
      </c>
      <c r="J6" s="6">
        <v>5</v>
      </c>
      <c r="K6" s="36">
        <v>125</v>
      </c>
      <c r="L6" s="36">
        <f t="shared" si="0"/>
        <v>6.25</v>
      </c>
      <c r="M6" s="8">
        <v>0.03</v>
      </c>
      <c r="N6" s="44">
        <f t="shared" si="1"/>
        <v>4.0776699029126213</v>
      </c>
      <c r="O6" s="44">
        <f t="shared" si="2"/>
        <v>114.67233009708738</v>
      </c>
      <c r="P6" s="9">
        <v>0.48</v>
      </c>
      <c r="Q6" s="36">
        <f t="shared" si="3"/>
        <v>55.04</v>
      </c>
    </row>
    <row r="7" spans="1:17" s="10" customFormat="1" x14ac:dyDescent="0.25">
      <c r="A7" s="6">
        <v>6</v>
      </c>
      <c r="B7" s="46" t="s">
        <v>27</v>
      </c>
      <c r="C7" s="6" t="s">
        <v>35</v>
      </c>
      <c r="D7" s="19" t="s">
        <v>18</v>
      </c>
      <c r="E7" s="19" t="s">
        <v>19</v>
      </c>
      <c r="F7" s="19" t="s">
        <v>24</v>
      </c>
      <c r="G7" s="7" t="s">
        <v>70</v>
      </c>
      <c r="H7" s="7" t="s">
        <v>71</v>
      </c>
      <c r="I7" s="6">
        <v>24</v>
      </c>
      <c r="J7" s="6">
        <v>98</v>
      </c>
      <c r="K7" s="36">
        <v>1995</v>
      </c>
      <c r="L7" s="36">
        <f t="shared" si="0"/>
        <v>99.75</v>
      </c>
      <c r="M7" s="8">
        <v>0.03</v>
      </c>
      <c r="N7" s="44">
        <f t="shared" si="1"/>
        <v>65.079611650485447</v>
      </c>
      <c r="O7" s="44">
        <f t="shared" si="2"/>
        <v>1830.1703883495145</v>
      </c>
      <c r="P7" s="9">
        <v>0.48</v>
      </c>
      <c r="Q7" s="36">
        <f t="shared" si="3"/>
        <v>878.48</v>
      </c>
    </row>
    <row r="8" spans="1:17" s="10" customFormat="1" x14ac:dyDescent="0.25">
      <c r="A8" s="6">
        <v>7</v>
      </c>
      <c r="B8" s="46" t="s">
        <v>21</v>
      </c>
      <c r="C8" s="6" t="s">
        <v>23</v>
      </c>
      <c r="D8" s="19" t="s">
        <v>18</v>
      </c>
      <c r="E8" s="19" t="s">
        <v>19</v>
      </c>
      <c r="F8" s="19" t="s">
        <v>24</v>
      </c>
      <c r="G8" s="7" t="s">
        <v>70</v>
      </c>
      <c r="H8" s="7" t="s">
        <v>71</v>
      </c>
      <c r="I8" s="6">
        <v>1</v>
      </c>
      <c r="J8" s="6">
        <v>4</v>
      </c>
      <c r="K8" s="36">
        <v>80</v>
      </c>
      <c r="L8" s="36">
        <f t="shared" si="0"/>
        <v>4</v>
      </c>
      <c r="M8" s="8">
        <v>0.03</v>
      </c>
      <c r="N8" s="44">
        <f t="shared" si="1"/>
        <v>2.6097087378640778</v>
      </c>
      <c r="O8" s="44">
        <f t="shared" si="2"/>
        <v>73.390291262135918</v>
      </c>
      <c r="P8" s="9">
        <v>0.48</v>
      </c>
      <c r="Q8" s="36">
        <f t="shared" si="3"/>
        <v>35.229999999999997</v>
      </c>
    </row>
    <row r="9" spans="1:17" s="10" customFormat="1" x14ac:dyDescent="0.25">
      <c r="A9" s="6">
        <v>8</v>
      </c>
      <c r="B9" s="46" t="s">
        <v>46</v>
      </c>
      <c r="C9" s="11" t="s">
        <v>47</v>
      </c>
      <c r="D9" s="19" t="s">
        <v>18</v>
      </c>
      <c r="E9" s="19" t="s">
        <v>19</v>
      </c>
      <c r="F9" s="19" t="s">
        <v>24</v>
      </c>
      <c r="G9" s="7" t="s">
        <v>70</v>
      </c>
      <c r="H9" s="7" t="s">
        <v>71</v>
      </c>
      <c r="I9" s="11">
        <v>1</v>
      </c>
      <c r="J9" s="11">
        <v>0</v>
      </c>
      <c r="K9" s="37">
        <v>0</v>
      </c>
      <c r="L9" s="36">
        <f t="shared" si="0"/>
        <v>0</v>
      </c>
      <c r="M9" s="12">
        <v>0.03</v>
      </c>
      <c r="N9" s="44">
        <f t="shared" si="1"/>
        <v>0</v>
      </c>
      <c r="O9" s="44">
        <f t="shared" si="2"/>
        <v>0</v>
      </c>
      <c r="P9" s="9">
        <v>0.48</v>
      </c>
      <c r="Q9" s="36">
        <f t="shared" si="3"/>
        <v>0</v>
      </c>
    </row>
    <row r="10" spans="1:17" s="27" customFormat="1" x14ac:dyDescent="0.25">
      <c r="A10" s="6">
        <v>9</v>
      </c>
      <c r="B10" s="47" t="s">
        <v>28</v>
      </c>
      <c r="C10" s="28" t="s">
        <v>36</v>
      </c>
      <c r="D10" s="19" t="s">
        <v>18</v>
      </c>
      <c r="E10" s="19" t="s">
        <v>19</v>
      </c>
      <c r="F10" s="19" t="s">
        <v>24</v>
      </c>
      <c r="G10" s="7" t="s">
        <v>70</v>
      </c>
      <c r="H10" s="7" t="s">
        <v>71</v>
      </c>
      <c r="I10" s="28">
        <v>1</v>
      </c>
      <c r="J10" s="28">
        <v>0</v>
      </c>
      <c r="K10" s="38">
        <v>0</v>
      </c>
      <c r="L10" s="36">
        <f t="shared" si="0"/>
        <v>0</v>
      </c>
      <c r="M10" s="29">
        <v>0.03</v>
      </c>
      <c r="N10" s="44">
        <f t="shared" si="1"/>
        <v>0</v>
      </c>
      <c r="O10" s="44">
        <f t="shared" si="2"/>
        <v>0</v>
      </c>
      <c r="P10" s="9">
        <v>0.48</v>
      </c>
      <c r="Q10" s="36">
        <f t="shared" si="3"/>
        <v>0</v>
      </c>
    </row>
    <row r="11" spans="1:17" s="27" customFormat="1" x14ac:dyDescent="0.25">
      <c r="A11" s="6">
        <v>10</v>
      </c>
      <c r="B11" s="47" t="s">
        <v>48</v>
      </c>
      <c r="C11" s="28" t="s">
        <v>49</v>
      </c>
      <c r="D11" s="19" t="s">
        <v>18</v>
      </c>
      <c r="E11" s="19" t="s">
        <v>19</v>
      </c>
      <c r="F11" s="19" t="s">
        <v>24</v>
      </c>
      <c r="G11" s="7" t="s">
        <v>70</v>
      </c>
      <c r="H11" s="7" t="s">
        <v>71</v>
      </c>
      <c r="I11" s="28">
        <v>10</v>
      </c>
      <c r="J11" s="28">
        <v>39</v>
      </c>
      <c r="K11" s="38">
        <v>975</v>
      </c>
      <c r="L11" s="36">
        <f t="shared" si="0"/>
        <v>48.75</v>
      </c>
      <c r="M11" s="26">
        <v>0.03</v>
      </c>
      <c r="N11" s="44">
        <f t="shared" si="1"/>
        <v>31.805825242718448</v>
      </c>
      <c r="O11" s="44">
        <f t="shared" si="2"/>
        <v>894.44417475728153</v>
      </c>
      <c r="P11" s="9">
        <v>0.48</v>
      </c>
      <c r="Q11" s="36">
        <f t="shared" si="3"/>
        <v>429.33</v>
      </c>
    </row>
    <row r="12" spans="1:17" s="27" customFormat="1" x14ac:dyDescent="0.25">
      <c r="A12" s="6">
        <v>11</v>
      </c>
      <c r="B12" s="47" t="s">
        <v>50</v>
      </c>
      <c r="C12" s="28" t="s">
        <v>51</v>
      </c>
      <c r="D12" s="19" t="s">
        <v>18</v>
      </c>
      <c r="E12" s="19" t="s">
        <v>19</v>
      </c>
      <c r="F12" s="19" t="s">
        <v>24</v>
      </c>
      <c r="G12" s="7" t="s">
        <v>70</v>
      </c>
      <c r="H12" s="7" t="s">
        <v>71</v>
      </c>
      <c r="I12" s="28">
        <v>4</v>
      </c>
      <c r="J12" s="28">
        <v>16</v>
      </c>
      <c r="K12" s="38">
        <v>560</v>
      </c>
      <c r="L12" s="36">
        <f t="shared" si="0"/>
        <v>28</v>
      </c>
      <c r="M12" s="29">
        <v>0.03</v>
      </c>
      <c r="N12" s="44">
        <f t="shared" si="1"/>
        <v>18.267961165048547</v>
      </c>
      <c r="O12" s="44">
        <f t="shared" si="2"/>
        <v>513.73203883495148</v>
      </c>
      <c r="P12" s="9">
        <v>0.48</v>
      </c>
      <c r="Q12" s="36">
        <f t="shared" si="3"/>
        <v>246.59</v>
      </c>
    </row>
    <row r="13" spans="1:17" s="27" customFormat="1" x14ac:dyDescent="0.25">
      <c r="A13" s="6">
        <v>12</v>
      </c>
      <c r="B13" s="47" t="s">
        <v>52</v>
      </c>
      <c r="C13" s="28" t="s">
        <v>53</v>
      </c>
      <c r="D13" s="19" t="s">
        <v>18</v>
      </c>
      <c r="E13" s="19" t="s">
        <v>19</v>
      </c>
      <c r="F13" s="19" t="s">
        <v>24</v>
      </c>
      <c r="G13" s="7" t="s">
        <v>70</v>
      </c>
      <c r="H13" s="7" t="s">
        <v>71</v>
      </c>
      <c r="I13" s="28">
        <v>4</v>
      </c>
      <c r="J13" s="28">
        <v>76</v>
      </c>
      <c r="K13" s="38">
        <v>2660</v>
      </c>
      <c r="L13" s="36">
        <f t="shared" si="0"/>
        <v>133</v>
      </c>
      <c r="M13" s="26">
        <v>0.03</v>
      </c>
      <c r="N13" s="44">
        <f t="shared" si="1"/>
        <v>86.772815533980591</v>
      </c>
      <c r="O13" s="44">
        <f t="shared" si="2"/>
        <v>2440.2271844660195</v>
      </c>
      <c r="P13" s="9">
        <v>0.48</v>
      </c>
      <c r="Q13" s="36">
        <f t="shared" si="3"/>
        <v>1171.31</v>
      </c>
    </row>
    <row r="14" spans="1:17" s="27" customFormat="1" x14ac:dyDescent="0.25">
      <c r="A14" s="6">
        <v>13</v>
      </c>
      <c r="B14" s="47" t="s">
        <v>54</v>
      </c>
      <c r="C14" s="28" t="s">
        <v>55</v>
      </c>
      <c r="D14" s="19" t="s">
        <v>18</v>
      </c>
      <c r="E14" s="19" t="s">
        <v>19</v>
      </c>
      <c r="F14" s="19" t="s">
        <v>24</v>
      </c>
      <c r="G14" s="7" t="s">
        <v>70</v>
      </c>
      <c r="H14" s="7" t="s">
        <v>71</v>
      </c>
      <c r="I14" s="28">
        <v>3</v>
      </c>
      <c r="J14" s="28">
        <v>6</v>
      </c>
      <c r="K14" s="38">
        <v>180</v>
      </c>
      <c r="L14" s="36">
        <f t="shared" si="0"/>
        <v>9</v>
      </c>
      <c r="M14" s="29">
        <v>0.03</v>
      </c>
      <c r="N14" s="44">
        <f t="shared" si="1"/>
        <v>5.8718446601941743</v>
      </c>
      <c r="O14" s="44">
        <f t="shared" si="2"/>
        <v>165.12815533980583</v>
      </c>
      <c r="P14" s="9">
        <v>0.48</v>
      </c>
      <c r="Q14" s="36">
        <f t="shared" si="3"/>
        <v>79.260000000000005</v>
      </c>
    </row>
    <row r="15" spans="1:17" s="27" customFormat="1" x14ac:dyDescent="0.25">
      <c r="A15" s="6">
        <v>14</v>
      </c>
      <c r="B15" s="47" t="s">
        <v>56</v>
      </c>
      <c r="C15" s="28" t="s">
        <v>57</v>
      </c>
      <c r="D15" s="19" t="s">
        <v>18</v>
      </c>
      <c r="E15" s="19" t="s">
        <v>19</v>
      </c>
      <c r="F15" s="19" t="s">
        <v>24</v>
      </c>
      <c r="G15" s="7" t="s">
        <v>70</v>
      </c>
      <c r="H15" s="7" t="s">
        <v>71</v>
      </c>
      <c r="I15" s="28">
        <v>34</v>
      </c>
      <c r="J15" s="28">
        <v>152</v>
      </c>
      <c r="K15" s="38">
        <v>5320</v>
      </c>
      <c r="L15" s="36">
        <f t="shared" si="0"/>
        <v>266</v>
      </c>
      <c r="M15" s="26">
        <v>0.03</v>
      </c>
      <c r="N15" s="44">
        <f t="shared" si="1"/>
        <v>173.54563106796118</v>
      </c>
      <c r="O15" s="44">
        <f t="shared" si="2"/>
        <v>4880.454368932039</v>
      </c>
      <c r="P15" s="9">
        <v>0.48</v>
      </c>
      <c r="Q15" s="36">
        <f t="shared" si="3"/>
        <v>2342.62</v>
      </c>
    </row>
    <row r="16" spans="1:17" s="27" customFormat="1" x14ac:dyDescent="0.25">
      <c r="A16" s="6">
        <v>15</v>
      </c>
      <c r="B16" s="47" t="s">
        <v>58</v>
      </c>
      <c r="C16" s="28" t="s">
        <v>59</v>
      </c>
      <c r="D16" s="19" t="s">
        <v>18</v>
      </c>
      <c r="E16" s="19" t="s">
        <v>19</v>
      </c>
      <c r="F16" s="19" t="s">
        <v>24</v>
      </c>
      <c r="G16" s="7" t="s">
        <v>70</v>
      </c>
      <c r="H16" s="7" t="s">
        <v>71</v>
      </c>
      <c r="I16" s="28">
        <v>5</v>
      </c>
      <c r="J16" s="28">
        <v>26</v>
      </c>
      <c r="K16" s="38">
        <v>910</v>
      </c>
      <c r="L16" s="36">
        <f t="shared" si="0"/>
        <v>45.5</v>
      </c>
      <c r="M16" s="29">
        <v>0.03</v>
      </c>
      <c r="N16" s="44">
        <f t="shared" si="1"/>
        <v>29.685436893203885</v>
      </c>
      <c r="O16" s="44">
        <f t="shared" si="2"/>
        <v>834.81456310679607</v>
      </c>
      <c r="P16" s="9">
        <v>0.48</v>
      </c>
      <c r="Q16" s="36">
        <f t="shared" si="3"/>
        <v>400.71</v>
      </c>
    </row>
    <row r="17" spans="1:17" s="27" customFormat="1" x14ac:dyDescent="0.25">
      <c r="A17" s="6">
        <v>16</v>
      </c>
      <c r="B17" s="47" t="s">
        <v>29</v>
      </c>
      <c r="C17" s="28" t="s">
        <v>37</v>
      </c>
      <c r="D17" s="19" t="s">
        <v>18</v>
      </c>
      <c r="E17" s="19" t="s">
        <v>19</v>
      </c>
      <c r="F17" s="19" t="s">
        <v>24</v>
      </c>
      <c r="G17" s="7" t="s">
        <v>70</v>
      </c>
      <c r="H17" s="7" t="s">
        <v>71</v>
      </c>
      <c r="I17" s="28">
        <v>67</v>
      </c>
      <c r="J17" s="28">
        <v>365</v>
      </c>
      <c r="K17" s="38">
        <v>12781</v>
      </c>
      <c r="L17" s="36">
        <f t="shared" si="0"/>
        <v>639.05000000000007</v>
      </c>
      <c r="M17" s="26">
        <v>0.03</v>
      </c>
      <c r="N17" s="44">
        <f t="shared" si="1"/>
        <v>416.93359223300973</v>
      </c>
      <c r="O17" s="44">
        <f t="shared" si="2"/>
        <v>11725.016407766991</v>
      </c>
      <c r="P17" s="9">
        <v>0.48</v>
      </c>
      <c r="Q17" s="36">
        <f t="shared" si="3"/>
        <v>5628.01</v>
      </c>
    </row>
    <row r="18" spans="1:17" s="27" customFormat="1" x14ac:dyDescent="0.25">
      <c r="A18" s="6">
        <v>17</v>
      </c>
      <c r="B18" s="47" t="s">
        <v>60</v>
      </c>
      <c r="C18" s="28" t="s">
        <v>61</v>
      </c>
      <c r="D18" s="19" t="s">
        <v>18</v>
      </c>
      <c r="E18" s="19" t="s">
        <v>19</v>
      </c>
      <c r="F18" s="19" t="s">
        <v>24</v>
      </c>
      <c r="G18" s="7" t="s">
        <v>70</v>
      </c>
      <c r="H18" s="7" t="s">
        <v>71</v>
      </c>
      <c r="I18" s="28">
        <v>44</v>
      </c>
      <c r="J18" s="28">
        <v>642</v>
      </c>
      <c r="K18" s="38">
        <v>25680</v>
      </c>
      <c r="L18" s="36">
        <f t="shared" si="0"/>
        <v>1284</v>
      </c>
      <c r="M18" s="29">
        <v>0.03</v>
      </c>
      <c r="N18" s="44">
        <f t="shared" si="1"/>
        <v>837.71650485436896</v>
      </c>
      <c r="O18" s="44">
        <f t="shared" si="2"/>
        <v>23558.283495145632</v>
      </c>
      <c r="P18" s="9">
        <v>0.48</v>
      </c>
      <c r="Q18" s="36">
        <f t="shared" si="3"/>
        <v>11307.98</v>
      </c>
    </row>
    <row r="19" spans="1:17" s="27" customFormat="1" x14ac:dyDescent="0.25">
      <c r="A19" s="6">
        <v>18</v>
      </c>
      <c r="B19" s="47" t="s">
        <v>62</v>
      </c>
      <c r="C19" s="28" t="s">
        <v>63</v>
      </c>
      <c r="D19" s="19" t="s">
        <v>18</v>
      </c>
      <c r="E19" s="19" t="s">
        <v>19</v>
      </c>
      <c r="F19" s="19" t="s">
        <v>24</v>
      </c>
      <c r="G19" s="7" t="s">
        <v>70</v>
      </c>
      <c r="H19" s="7" t="s">
        <v>71</v>
      </c>
      <c r="I19" s="28">
        <v>7</v>
      </c>
      <c r="J19" s="28">
        <v>40</v>
      </c>
      <c r="K19" s="38">
        <v>800</v>
      </c>
      <c r="L19" s="36">
        <f t="shared" si="0"/>
        <v>40</v>
      </c>
      <c r="M19" s="26">
        <v>0.03</v>
      </c>
      <c r="N19" s="44">
        <f t="shared" si="1"/>
        <v>26.097087378640776</v>
      </c>
      <c r="O19" s="44">
        <f t="shared" si="2"/>
        <v>733.90291262135918</v>
      </c>
      <c r="P19" s="9">
        <v>0.48</v>
      </c>
      <c r="Q19" s="36">
        <f t="shared" si="3"/>
        <v>352.27</v>
      </c>
    </row>
    <row r="20" spans="1:17" s="27" customFormat="1" x14ac:dyDescent="0.25">
      <c r="A20" s="6">
        <v>19</v>
      </c>
      <c r="B20" s="47" t="s">
        <v>64</v>
      </c>
      <c r="C20" s="28" t="s">
        <v>65</v>
      </c>
      <c r="D20" s="19" t="s">
        <v>18</v>
      </c>
      <c r="E20" s="19" t="s">
        <v>19</v>
      </c>
      <c r="F20" s="19" t="s">
        <v>24</v>
      </c>
      <c r="G20" s="7" t="s">
        <v>70</v>
      </c>
      <c r="H20" s="7" t="s">
        <v>71</v>
      </c>
      <c r="I20" s="28">
        <v>96</v>
      </c>
      <c r="J20" s="28">
        <v>2591</v>
      </c>
      <c r="K20" s="38">
        <v>90685</v>
      </c>
      <c r="L20" s="36">
        <f t="shared" si="0"/>
        <v>4534.25</v>
      </c>
      <c r="M20" s="26">
        <v>0.03</v>
      </c>
      <c r="N20" s="44">
        <f t="shared" si="1"/>
        <v>2958.2679611650487</v>
      </c>
      <c r="O20" s="44">
        <f t="shared" si="2"/>
        <v>83192.482038834947</v>
      </c>
      <c r="P20" s="9">
        <v>0.48</v>
      </c>
      <c r="Q20" s="36">
        <f t="shared" si="3"/>
        <v>39932.39</v>
      </c>
    </row>
    <row r="21" spans="1:17" s="27" customFormat="1" x14ac:dyDescent="0.25">
      <c r="A21" s="6">
        <v>20</v>
      </c>
      <c r="B21" s="47" t="s">
        <v>30</v>
      </c>
      <c r="C21" s="28" t="s">
        <v>38</v>
      </c>
      <c r="D21" s="19" t="s">
        <v>18</v>
      </c>
      <c r="E21" s="19" t="s">
        <v>19</v>
      </c>
      <c r="F21" s="19" t="s">
        <v>24</v>
      </c>
      <c r="G21" s="7" t="s">
        <v>70</v>
      </c>
      <c r="H21" s="7" t="s">
        <v>71</v>
      </c>
      <c r="I21" s="28">
        <v>415</v>
      </c>
      <c r="J21" s="28">
        <v>6863</v>
      </c>
      <c r="K21" s="38">
        <v>241350</v>
      </c>
      <c r="L21" s="36">
        <f t="shared" si="0"/>
        <v>12067.5</v>
      </c>
      <c r="M21" s="29">
        <v>0.03</v>
      </c>
      <c r="N21" s="44">
        <f t="shared" si="1"/>
        <v>7873.1650485436903</v>
      </c>
      <c r="O21" s="44">
        <f t="shared" si="2"/>
        <v>221409.33495145632</v>
      </c>
      <c r="P21" s="9">
        <v>0.48</v>
      </c>
      <c r="Q21" s="36">
        <f t="shared" si="3"/>
        <v>106276.48</v>
      </c>
    </row>
    <row r="22" spans="1:17" s="27" customFormat="1" x14ac:dyDescent="0.25">
      <c r="A22" s="6">
        <v>21</v>
      </c>
      <c r="B22" s="47" t="s">
        <v>66</v>
      </c>
      <c r="C22" s="28" t="s">
        <v>67</v>
      </c>
      <c r="D22" s="19" t="s">
        <v>18</v>
      </c>
      <c r="E22" s="19" t="s">
        <v>19</v>
      </c>
      <c r="F22" s="19" t="s">
        <v>24</v>
      </c>
      <c r="G22" s="7" t="s">
        <v>70</v>
      </c>
      <c r="H22" s="7" t="s">
        <v>71</v>
      </c>
      <c r="I22" s="28">
        <v>91</v>
      </c>
      <c r="J22" s="28">
        <v>1050</v>
      </c>
      <c r="K22" s="38">
        <v>36750</v>
      </c>
      <c r="L22" s="36">
        <f t="shared" si="0"/>
        <v>1837.5</v>
      </c>
      <c r="M22" s="26">
        <v>0.03</v>
      </c>
      <c r="N22" s="44">
        <f t="shared" si="1"/>
        <v>1198.8349514563108</v>
      </c>
      <c r="O22" s="44">
        <f t="shared" si="2"/>
        <v>33713.665048543691</v>
      </c>
      <c r="P22" s="9">
        <v>0.48</v>
      </c>
      <c r="Q22" s="36">
        <f t="shared" si="3"/>
        <v>16182.56</v>
      </c>
    </row>
    <row r="23" spans="1:17" s="27" customFormat="1" x14ac:dyDescent="0.25">
      <c r="A23" s="6">
        <v>22</v>
      </c>
      <c r="B23" s="47" t="s">
        <v>68</v>
      </c>
      <c r="C23" s="28" t="s">
        <v>69</v>
      </c>
      <c r="D23" s="19" t="s">
        <v>18</v>
      </c>
      <c r="E23" s="19" t="s">
        <v>19</v>
      </c>
      <c r="F23" s="19" t="s">
        <v>24</v>
      </c>
      <c r="G23" s="7" t="s">
        <v>70</v>
      </c>
      <c r="H23" s="7" t="s">
        <v>71</v>
      </c>
      <c r="I23" s="25">
        <v>11</v>
      </c>
      <c r="J23" s="25">
        <v>46</v>
      </c>
      <c r="K23" s="39">
        <v>1150</v>
      </c>
      <c r="L23" s="36">
        <f t="shared" si="0"/>
        <v>57.5</v>
      </c>
      <c r="M23" s="29">
        <v>0.03</v>
      </c>
      <c r="N23" s="44">
        <f t="shared" si="1"/>
        <v>37.514563106796118</v>
      </c>
      <c r="O23" s="44">
        <f t="shared" si="2"/>
        <v>1054.9854368932038</v>
      </c>
      <c r="P23" s="9">
        <v>0.48</v>
      </c>
      <c r="Q23" s="36">
        <f t="shared" si="3"/>
        <v>506.39</v>
      </c>
    </row>
    <row r="24" spans="1:17" s="27" customFormat="1" x14ac:dyDescent="0.25">
      <c r="A24" s="6">
        <v>23</v>
      </c>
      <c r="B24" s="47" t="s">
        <v>31</v>
      </c>
      <c r="C24" s="35" t="s">
        <v>39</v>
      </c>
      <c r="D24" s="19" t="s">
        <v>18</v>
      </c>
      <c r="E24" s="19" t="s">
        <v>41</v>
      </c>
      <c r="F24" s="19" t="s">
        <v>24</v>
      </c>
      <c r="G24" s="7" t="s">
        <v>70</v>
      </c>
      <c r="H24" s="7" t="s">
        <v>71</v>
      </c>
      <c r="I24" s="40">
        <v>2</v>
      </c>
      <c r="J24" s="40">
        <v>0</v>
      </c>
      <c r="K24" s="41">
        <v>0</v>
      </c>
      <c r="L24" s="36">
        <f t="shared" si="0"/>
        <v>0</v>
      </c>
      <c r="M24" s="42">
        <v>0.03</v>
      </c>
      <c r="N24" s="44">
        <f t="shared" si="1"/>
        <v>0</v>
      </c>
      <c r="O24" s="44">
        <f t="shared" si="2"/>
        <v>0</v>
      </c>
      <c r="P24" s="9">
        <v>0.48</v>
      </c>
      <c r="Q24" s="36">
        <f t="shared" si="3"/>
        <v>0</v>
      </c>
    </row>
    <row r="25" spans="1:17" s="27" customFormat="1" x14ac:dyDescent="0.25">
      <c r="A25" s="6">
        <v>24</v>
      </c>
      <c r="B25" s="47" t="s">
        <v>32</v>
      </c>
      <c r="C25" s="35" t="s">
        <v>40</v>
      </c>
      <c r="D25" s="19" t="s">
        <v>18</v>
      </c>
      <c r="E25" s="19" t="s">
        <v>41</v>
      </c>
      <c r="F25" s="19" t="s">
        <v>24</v>
      </c>
      <c r="G25" s="7" t="s">
        <v>70</v>
      </c>
      <c r="H25" s="7" t="s">
        <v>71</v>
      </c>
      <c r="I25" s="40">
        <v>2</v>
      </c>
      <c r="J25" s="40">
        <v>0</v>
      </c>
      <c r="K25" s="41">
        <v>0</v>
      </c>
      <c r="L25" s="36">
        <f t="shared" si="0"/>
        <v>0</v>
      </c>
      <c r="M25" s="43">
        <v>0.03</v>
      </c>
      <c r="N25" s="44">
        <f t="shared" si="1"/>
        <v>0</v>
      </c>
      <c r="O25" s="44">
        <f t="shared" si="2"/>
        <v>0</v>
      </c>
      <c r="P25" s="9">
        <v>0.48</v>
      </c>
      <c r="Q25" s="36">
        <f t="shared" si="3"/>
        <v>0</v>
      </c>
    </row>
    <row r="26" spans="1:17" s="24" customFormat="1" ht="25.5" customHeight="1" x14ac:dyDescent="0.25">
      <c r="A26" s="20"/>
      <c r="B26" s="48" t="s">
        <v>15</v>
      </c>
      <c r="C26" s="21"/>
      <c r="D26" s="21"/>
      <c r="E26" s="21"/>
      <c r="F26" s="21"/>
      <c r="G26" s="22"/>
      <c r="H26" s="22"/>
      <c r="I26" s="21"/>
      <c r="J26" s="21"/>
      <c r="K26" s="23">
        <f>SUM(K2:K25)</f>
        <v>474194</v>
      </c>
      <c r="L26" s="23">
        <f>SUM(L2:L25)</f>
        <v>23709.7</v>
      </c>
      <c r="M26" s="23"/>
      <c r="N26" s="23">
        <f>SUM(N2:N25)</f>
        <v>15468.852815533981</v>
      </c>
      <c r="O26" s="23">
        <f>SUM(O2:O25)</f>
        <v>435015.44718446606</v>
      </c>
      <c r="P26" s="23"/>
      <c r="Q26" s="23">
        <f>SUM(Q2:Q25)</f>
        <v>208807.40999999997</v>
      </c>
    </row>
    <row r="27" spans="1:17" s="30" customFormat="1" x14ac:dyDescent="0.25">
      <c r="B27" s="49"/>
      <c r="C27" s="31"/>
      <c r="D27" s="31"/>
      <c r="E27" s="31"/>
      <c r="F27" s="31"/>
      <c r="G27" s="32"/>
      <c r="H27" s="32"/>
      <c r="I27" s="31"/>
      <c r="J27" s="31"/>
      <c r="K27" s="33"/>
      <c r="L27" s="33"/>
      <c r="M27" s="33"/>
      <c r="N27" s="33"/>
      <c r="O27" s="33"/>
      <c r="P27" s="34"/>
      <c r="Q27" s="33"/>
    </row>
    <row r="28" spans="1:17" s="30" customFormat="1" x14ac:dyDescent="0.25">
      <c r="B28" s="49"/>
      <c r="C28" s="31"/>
      <c r="D28" s="31"/>
      <c r="E28" s="31"/>
      <c r="F28" s="31"/>
      <c r="G28" s="32"/>
      <c r="H28" s="32"/>
      <c r="I28" s="31"/>
      <c r="J28" s="31"/>
      <c r="K28" s="33"/>
      <c r="L28" s="33"/>
      <c r="M28" s="33"/>
      <c r="N28" s="33"/>
      <c r="O28" s="33"/>
      <c r="P28" s="34"/>
      <c r="Q28" s="33"/>
    </row>
    <row r="29" spans="1:17" s="30" customFormat="1" x14ac:dyDescent="0.25">
      <c r="B29" s="49"/>
      <c r="C29" s="31"/>
      <c r="D29" s="31"/>
      <c r="E29" s="31"/>
      <c r="F29" s="31"/>
      <c r="G29" s="32"/>
      <c r="H29" s="32"/>
      <c r="I29" s="31"/>
      <c r="J29" s="31"/>
      <c r="K29" s="33"/>
      <c r="L29" s="33"/>
      <c r="M29" s="33"/>
      <c r="N29" s="33"/>
      <c r="O29" s="33"/>
      <c r="P29" s="34"/>
      <c r="Q29" s="33"/>
    </row>
    <row r="30" spans="1:17" s="30" customFormat="1" x14ac:dyDescent="0.25">
      <c r="B30" s="49"/>
      <c r="C30" s="31"/>
      <c r="D30" s="31"/>
      <c r="E30" s="31"/>
      <c r="F30" s="31"/>
      <c r="G30" s="32"/>
      <c r="H30" s="32"/>
      <c r="I30" s="31"/>
      <c r="J30" s="31"/>
      <c r="K30" s="33"/>
      <c r="L30" s="33"/>
      <c r="M30" s="33"/>
      <c r="N30" s="33"/>
      <c r="O30" s="33"/>
      <c r="P30" s="34"/>
      <c r="Q30" s="33"/>
    </row>
    <row r="31" spans="1:17" s="30" customFormat="1" x14ac:dyDescent="0.25">
      <c r="B31" s="49"/>
      <c r="C31" s="31"/>
      <c r="D31" s="31"/>
      <c r="E31" s="31"/>
      <c r="F31" s="31"/>
      <c r="G31" s="32"/>
      <c r="H31" s="32"/>
      <c r="I31" s="31"/>
      <c r="J31" s="31"/>
      <c r="K31" s="33"/>
      <c r="L31" s="33"/>
      <c r="M31" s="33"/>
      <c r="N31" s="33"/>
      <c r="O31" s="33"/>
      <c r="P31" s="34"/>
      <c r="Q31" s="33"/>
    </row>
    <row r="32" spans="1:17" s="30" customFormat="1" x14ac:dyDescent="0.25">
      <c r="B32" s="49"/>
      <c r="C32" s="31"/>
      <c r="D32" s="31"/>
      <c r="E32" s="31"/>
      <c r="F32" s="31"/>
      <c r="G32" s="32"/>
      <c r="H32" s="32"/>
      <c r="I32" s="31"/>
      <c r="J32" s="31"/>
      <c r="K32" s="33"/>
      <c r="L32" s="33"/>
      <c r="M32" s="33"/>
      <c r="N32" s="33"/>
      <c r="O32" s="33"/>
      <c r="P32" s="34"/>
      <c r="Q32" s="33"/>
    </row>
    <row r="33" spans="1:18" s="30" customFormat="1" x14ac:dyDescent="0.25">
      <c r="B33" s="49"/>
      <c r="C33" s="31"/>
      <c r="D33" s="31"/>
      <c r="E33" s="31"/>
      <c r="F33" s="31"/>
      <c r="G33" s="32"/>
      <c r="H33" s="32"/>
      <c r="I33" s="31"/>
      <c r="J33" s="31"/>
      <c r="K33" s="33"/>
      <c r="L33" s="33"/>
      <c r="M33" s="33"/>
      <c r="N33" s="33"/>
      <c r="O33" s="33"/>
      <c r="P33" s="34"/>
      <c r="Q33" s="33"/>
    </row>
    <row r="34" spans="1:18" s="30" customFormat="1" x14ac:dyDescent="0.25">
      <c r="B34" s="49"/>
      <c r="C34" s="31"/>
      <c r="D34" s="31"/>
      <c r="E34" s="31"/>
      <c r="F34" s="31"/>
      <c r="G34" s="32"/>
      <c r="H34" s="32"/>
      <c r="I34" s="31"/>
      <c r="J34" s="31"/>
      <c r="K34" s="33"/>
      <c r="L34" s="33"/>
      <c r="M34" s="33"/>
      <c r="N34" s="33"/>
      <c r="O34" s="33"/>
      <c r="P34" s="34"/>
      <c r="Q34" s="33"/>
    </row>
    <row r="35" spans="1:18" s="30" customFormat="1" x14ac:dyDescent="0.25">
      <c r="B35" s="49"/>
      <c r="C35" s="31"/>
      <c r="D35" s="31"/>
      <c r="E35" s="31"/>
      <c r="F35" s="31"/>
      <c r="G35" s="32"/>
      <c r="H35" s="32"/>
      <c r="I35" s="31"/>
      <c r="J35" s="31"/>
      <c r="K35" s="33"/>
      <c r="L35" s="33"/>
      <c r="M35" s="33"/>
      <c r="N35" s="33"/>
      <c r="O35" s="33"/>
      <c r="P35" s="34"/>
      <c r="Q35" s="33"/>
    </row>
    <row r="36" spans="1:18" s="30" customFormat="1" x14ac:dyDescent="0.25">
      <c r="B36" s="49"/>
      <c r="C36" s="31"/>
      <c r="D36" s="31"/>
      <c r="E36" s="31"/>
      <c r="F36" s="31"/>
      <c r="G36" s="32"/>
      <c r="H36" s="32"/>
      <c r="I36" s="31"/>
      <c r="J36" s="31"/>
      <c r="K36" s="33"/>
      <c r="L36" s="33"/>
      <c r="M36" s="33"/>
      <c r="N36" s="33"/>
      <c r="O36" s="33"/>
      <c r="P36" s="34"/>
      <c r="Q36" s="33"/>
    </row>
    <row r="37" spans="1:18" s="30" customFormat="1" x14ac:dyDescent="0.25">
      <c r="B37" s="49"/>
      <c r="C37" s="31"/>
      <c r="D37" s="31"/>
      <c r="E37" s="31"/>
      <c r="F37" s="31"/>
      <c r="G37" s="32"/>
      <c r="H37" s="32"/>
      <c r="I37" s="31"/>
      <c r="J37" s="31"/>
      <c r="K37" s="33"/>
      <c r="L37" s="33"/>
      <c r="M37" s="33"/>
      <c r="N37" s="33"/>
      <c r="O37" s="33"/>
      <c r="P37" s="34"/>
      <c r="Q37" s="33"/>
    </row>
    <row r="38" spans="1:18" s="24" customFormat="1" ht="25.5" customHeight="1" x14ac:dyDescent="0.25">
      <c r="A38" s="30"/>
      <c r="B38" s="49"/>
      <c r="C38" s="31"/>
      <c r="D38" s="31"/>
      <c r="E38" s="31"/>
      <c r="F38" s="31"/>
      <c r="G38" s="32"/>
      <c r="H38" s="32"/>
      <c r="I38" s="31"/>
      <c r="J38" s="31"/>
      <c r="K38" s="33"/>
      <c r="L38" s="33"/>
      <c r="M38" s="33"/>
      <c r="N38" s="33"/>
      <c r="O38" s="33"/>
      <c r="P38" s="34"/>
      <c r="Q38" s="33"/>
      <c r="R38" s="30"/>
    </row>
    <row r="39" spans="1:18" x14ac:dyDescent="0.25">
      <c r="A39" s="30"/>
      <c r="B39" s="49"/>
      <c r="C39" s="31"/>
      <c r="D39" s="31"/>
      <c r="E39" s="31"/>
      <c r="F39" s="31"/>
      <c r="G39" s="32"/>
      <c r="H39" s="32"/>
      <c r="I39" s="31"/>
      <c r="J39" s="31"/>
      <c r="K39" s="33"/>
      <c r="L39" s="33"/>
      <c r="M39" s="33"/>
      <c r="N39" s="33"/>
      <c r="O39" s="33"/>
      <c r="P39" s="34"/>
      <c r="Q39" s="33"/>
      <c r="R39" s="30"/>
    </row>
    <row r="40" spans="1:18" x14ac:dyDescent="0.25">
      <c r="A40" s="30"/>
      <c r="B40" s="49"/>
      <c r="C40" s="31"/>
      <c r="D40" s="31"/>
      <c r="E40" s="31"/>
      <c r="F40" s="31"/>
      <c r="G40" s="32"/>
      <c r="H40" s="32"/>
      <c r="I40" s="31"/>
      <c r="J40" s="31"/>
      <c r="K40" s="33"/>
      <c r="L40" s="33"/>
      <c r="M40" s="33"/>
      <c r="N40" s="33"/>
      <c r="O40" s="33"/>
      <c r="P40" s="34"/>
      <c r="Q40" s="33"/>
      <c r="R40" s="30"/>
    </row>
  </sheetData>
  <protectedRanges>
    <protectedRange sqref="A2:XFD1048576" name="区域1"/>
  </protectedRanges>
  <autoFilter ref="A1:S26" xr:uid="{2EA23EB5-FF0A-4CFF-AEC9-3D23ABC27659}"/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14903</cp:lastModifiedBy>
  <cp:lastPrinted>2018-06-04T08:41:17Z</cp:lastPrinted>
  <dcterms:created xsi:type="dcterms:W3CDTF">2015-11-10T02:18:22Z</dcterms:created>
  <dcterms:modified xsi:type="dcterms:W3CDTF">2018-08-02T06:25:48Z</dcterms:modified>
</cp:coreProperties>
</file>