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G:\jsptjmeter\影院\批量原始文件影院全结\"/>
    </mc:Choice>
  </mc:AlternateContent>
  <xr:revisionPtr revIDLastSave="0" documentId="10_ncr:8100000_{5210F973-7AC0-46F3-9645-F306F49C79D5}" xr6:coauthVersionLast="34" xr6:coauthVersionMax="34" xr10:uidLastSave="{00000000-0000-0000-0000-000000000000}"/>
  <bookViews>
    <workbookView xWindow="0" yWindow="0" windowWidth="23280" windowHeight="10350" xr2:uid="{00000000-000D-0000-FFFF-FFFF00000000}"/>
  </bookViews>
  <sheets>
    <sheet name="月结算表" sheetId="1" r:id="rId1"/>
  </sheets>
  <calcPr calcId="162913"/>
</workbook>
</file>

<file path=xl/calcChain.xml><?xml version="1.0" encoding="utf-8"?>
<calcChain xmlns="http://schemas.openxmlformats.org/spreadsheetml/2006/main">
  <c r="K21" i="1" l="1"/>
  <c r="O20" i="1"/>
  <c r="Q20" i="1" s="1"/>
  <c r="N20" i="1"/>
  <c r="L20" i="1"/>
  <c r="O19" i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O21" i="1" s="1"/>
  <c r="N2" i="1"/>
  <c r="N21" i="1" s="1"/>
  <c r="L2" i="1"/>
  <c r="Q2" i="1" l="1"/>
  <c r="Q21" i="1" s="1"/>
</calcChain>
</file>

<file path=xl/sharedStrings.xml><?xml version="1.0" encoding="utf-8"?>
<sst xmlns="http://schemas.openxmlformats.org/spreadsheetml/2006/main" count="113" uniqueCount="59">
  <si>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</si>
  <si>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</si>
  <si>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</si>
  <si>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</si>
  <si>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</si>
  <si>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</si>
  <si>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</si>
  <si>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</si>
  <si>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</si>
  <si>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</si>
  <si>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</si>
  <si>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</si>
  <si>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</si>
  <si>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</si>
  <si>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</si>
  <si>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</si>
  <si>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</si>
  <si>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</si>
  <si>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001103782018</t>
  </si>
  <si>
    <t>江苏丹阳丹北镇派瑞联和影城</t>
  </si>
  <si>
    <t>32054711</t>
  </si>
  <si>
    <t>中影设备</t>
  </si>
  <si>
    <t>我不是药神</t>
  </si>
  <si>
    <t>001104962018</t>
  </si>
  <si>
    <t>暹罗决：九神战甲（数字）</t>
  </si>
  <si>
    <t>014101072018</t>
  </si>
  <si>
    <t>超人总动员2（数字）</t>
  </si>
  <si>
    <t>051101112018</t>
  </si>
  <si>
    <t>动物世界（数字3D）</t>
  </si>
  <si>
    <t>001203772018</t>
  </si>
  <si>
    <t>金蝉脱壳2：冥府（数字）</t>
  </si>
  <si>
    <t>051101152018</t>
  </si>
  <si>
    <t>侏罗纪世界2（数字3D）</t>
  </si>
  <si>
    <t>051201022018</t>
  </si>
  <si>
    <t>猛虫过江</t>
  </si>
  <si>
    <t>001104442018</t>
  </si>
  <si>
    <t>只能活一个</t>
  </si>
  <si>
    <t>001105702017</t>
  </si>
  <si>
    <t>新大头儿子和小头爸爸3俄罗斯奇遇记</t>
  </si>
  <si>
    <t>001b03562018</t>
  </si>
  <si>
    <t>阿修罗</t>
  </si>
  <si>
    <t>001104972018</t>
  </si>
  <si>
    <t>邪不压正</t>
  </si>
  <si>
    <t>001104952018</t>
  </si>
  <si>
    <t>小悟空</t>
  </si>
  <si>
    <t>001b03982018</t>
  </si>
  <si>
    <t>摩天营救（数字3D）</t>
  </si>
  <si>
    <t>051201202018</t>
  </si>
  <si>
    <t>汪星卧底（数字）</t>
  </si>
  <si>
    <t>051101182018</t>
  </si>
  <si>
    <t>神奇马戏团之动物饼干</t>
  </si>
  <si>
    <t>001b05642018</t>
  </si>
  <si>
    <t>风语咒（数字3D）</t>
  </si>
  <si>
    <t>001c05272018</t>
  </si>
  <si>
    <t>西虹市首富</t>
  </si>
  <si>
    <t>001106062018</t>
  </si>
  <si>
    <t>神秘世界历险记4</t>
  </si>
  <si>
    <t>001b05332018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</si>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</sst>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yyyy&quot;年&quot;m&quot;月&quot;d&quot;日&quot;;@"/>
    <numFmt numFmtId="179" formatCode="0.000000_ "/>
  </numFmts>
  <fonts count="11" x14ac:knownFonts="1">
    <font>
      <sz val="10"/>
      <name val="Arial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9" fillId="0" borderId="0"/>
    <xf numFmtId="0" fontId="9" fillId="0" borderId="0">
      <alignment vertical="center"/>
    </xf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78" fontId="6" fillId="0" borderId="2" xfId="2" applyNumberFormat="1" applyFont="1" applyFill="1" applyBorder="1" applyAlignment="1" applyProtection="1">
      <alignment horizontal="right" vertical="center" wrapText="1"/>
      <protection locked="0"/>
    </xf>
    <xf numFmtId="178" fontId="6" fillId="0" borderId="2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49" fontId="8" fillId="0" borderId="0" xfId="0" applyNumberFormat="1" applyFont="1" applyAlignment="1">
      <alignment vertical="center"/>
    </xf>
    <xf numFmtId="176" fontId="5" fillId="2" borderId="1" xfId="0" applyNumberFormat="1" applyFont="1" applyFill="1" applyBorder="1" applyAlignment="1" applyProtection="1">
      <alignment horizontal="center" vertical="center" wrapText="1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>
      <alignment horizontal="righ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right" vertical="center" wrapText="1"/>
    </xf>
    <xf numFmtId="176" fontId="2" fillId="0" borderId="3" xfId="0" applyNumberFormat="1" applyFont="1" applyFill="1" applyBorder="1" applyAlignment="1">
      <alignment horizontal="right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Fill="1" applyBorder="1" applyAlignment="1">
      <alignment horizontal="right" vertical="center" wrapText="1"/>
    </xf>
    <xf numFmtId="176" fontId="3" fillId="0" borderId="2" xfId="0" applyNumberFormat="1" applyFont="1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2" fillId="0" borderId="2" xfId="0" applyNumberFormat="1" applyFont="1" applyFill="1" applyBorder="1" applyAlignment="1">
      <alignment horizontal="right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 2 2" xfId="1" xr:uid="{00000000-0005-0000-0000-000024000000}"/>
    <cellStyle name="常规 7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P13" sqref="P13:P20"/>
    </sheetView>
  </sheetViews>
  <sheetFormatPr defaultColWidth="16" defaultRowHeight="12.75" x14ac:dyDescent="0.2"/>
  <cols>
    <col min="1" max="1" width="3.85546875" style="5" customWidth="1"/>
    <col min="2" max="2" width="41" style="6" customWidth="1"/>
    <col min="3" max="3" width="12.85546875" style="6" customWidth="1"/>
    <col min="4" max="4" width="32" style="6" customWidth="1"/>
    <col min="5" max="5" width="9.5703125" style="6" customWidth="1"/>
    <col min="6" max="6" width="18.42578125" style="6" customWidth="1"/>
    <col min="7" max="8" width="13.28515625" style="7" customWidth="1"/>
    <col min="9" max="10" width="5.7109375" style="6" customWidth="1"/>
    <col min="11" max="11" width="11" style="8" bestFit="1" customWidth="1"/>
    <col min="12" max="12" width="17.28515625" style="8" bestFit="1" customWidth="1"/>
    <col min="13" max="13" width="11.85546875" style="8" bestFit="1" customWidth="1"/>
    <col min="14" max="14" width="8.7109375" style="8" customWidth="1"/>
    <col min="15" max="15" width="10.7109375" style="8" customWidth="1"/>
    <col min="16" max="16" width="11.85546875" style="9" bestFit="1" customWidth="1"/>
    <col min="17" max="17" width="11.42578125" style="8" customWidth="1"/>
    <col min="18" max="16384" width="16" style="5"/>
  </cols>
  <sheetData>
    <row r="1" spans="1:17" s="1" customFormat="1" ht="24" customHeight="1" x14ac:dyDescent="0.2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3" t="s">
        <v>7</v>
      </c>
      <c r="I1" s="11" t="s">
        <v>8</v>
      </c>
      <c r="J1" s="1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2" t="s">
        <v>15</v>
      </c>
      <c r="Q1" s="31" t="s">
        <v>16</v>
      </c>
    </row>
    <row r="2" spans="1:17" s="2" customFormat="1" x14ac:dyDescent="0.2">
      <c r="A2" s="14">
        <v>1</v>
      </c>
      <c r="B2" s="15" t="s">
        <v>17</v>
      </c>
      <c r="C2" s="16" t="s">
        <v>18</v>
      </c>
      <c r="D2" s="17" t="s">
        <v>19</v>
      </c>
      <c r="E2" s="16" t="s">
        <v>20</v>
      </c>
      <c r="F2" s="17" t="s">
        <v>21</v>
      </c>
      <c r="G2" s="18">
        <v>43282</v>
      </c>
      <c r="H2" s="19">
        <v>43285</v>
      </c>
      <c r="I2" s="16">
        <v>2</v>
      </c>
      <c r="J2" s="16">
        <v>3</v>
      </c>
      <c r="K2" s="33">
        <v>75</v>
      </c>
      <c r="L2" s="33">
        <f>K2*0.05</f>
        <v>3.75</v>
      </c>
      <c r="M2" s="34">
        <v>0.03</v>
      </c>
      <c r="N2" s="33">
        <f>K2*(1-0.96737864)</f>
        <v>2.4466020000000031</v>
      </c>
      <c r="O2" s="33">
        <f>K2*0.91737864</f>
        <v>68.803398000000001</v>
      </c>
      <c r="P2" s="44">
        <v>0.480325</v>
      </c>
      <c r="Q2" s="33">
        <f>O2*P2</f>
        <v>33.047992144349998</v>
      </c>
    </row>
    <row r="3" spans="1:17" s="2" customFormat="1" x14ac:dyDescent="0.2">
      <c r="A3" s="14">
        <v>2</v>
      </c>
      <c r="B3" s="15" t="s">
        <v>22</v>
      </c>
      <c r="C3" s="16" t="s">
        <v>23</v>
      </c>
      <c r="D3" s="17" t="s">
        <v>19</v>
      </c>
      <c r="E3" s="16" t="s">
        <v>20</v>
      </c>
      <c r="F3" s="17" t="s">
        <v>21</v>
      </c>
      <c r="G3" s="18">
        <v>43282</v>
      </c>
      <c r="H3" s="19">
        <v>43312</v>
      </c>
      <c r="I3" s="16">
        <v>113</v>
      </c>
      <c r="J3" s="16">
        <v>3564</v>
      </c>
      <c r="K3" s="33">
        <v>89327</v>
      </c>
      <c r="L3" s="33">
        <f t="shared" ref="L3" si="0">K3*0.05</f>
        <v>4466.3500000000004</v>
      </c>
      <c r="M3" s="34">
        <v>0.03</v>
      </c>
      <c r="N3" s="33">
        <f t="shared" ref="N3:N9" si="1">K3*(1-0.96737864)</f>
        <v>2913.9682247200039</v>
      </c>
      <c r="O3" s="33">
        <f t="shared" ref="O3:O9" si="2">K3*0.91737864</f>
        <v>81946.681775279998</v>
      </c>
      <c r="P3" s="44">
        <v>0.48123500000000002</v>
      </c>
      <c r="Q3" s="33">
        <f>O3*P3</f>
        <v>39435.611404126874</v>
      </c>
    </row>
    <row r="4" spans="1:17" s="2" customFormat="1" x14ac:dyDescent="0.2">
      <c r="A4" s="14">
        <v>3</v>
      </c>
      <c r="B4" s="15" t="s">
        <v>24</v>
      </c>
      <c r="C4" s="16" t="s">
        <v>25</v>
      </c>
      <c r="D4" s="17" t="s">
        <v>19</v>
      </c>
      <c r="E4" s="16" t="s">
        <v>20</v>
      </c>
      <c r="F4" s="17" t="s">
        <v>21</v>
      </c>
      <c r="G4" s="18">
        <v>43282</v>
      </c>
      <c r="H4" s="19">
        <v>43286</v>
      </c>
      <c r="I4" s="16">
        <v>2</v>
      </c>
      <c r="J4" s="16">
        <v>7</v>
      </c>
      <c r="K4" s="33">
        <v>155.5</v>
      </c>
      <c r="L4" s="33">
        <f t="shared" ref="L4:L9" si="3">K4*0.05</f>
        <v>7.7750000000000004</v>
      </c>
      <c r="M4" s="34">
        <v>0.03</v>
      </c>
      <c r="N4" s="33">
        <f t="shared" si="1"/>
        <v>5.0726214800000067</v>
      </c>
      <c r="O4" s="33">
        <f t="shared" si="2"/>
        <v>142.65237852000001</v>
      </c>
      <c r="P4" s="44">
        <v>0.48123500000000002</v>
      </c>
      <c r="Q4" s="36">
        <f>O4*P4</f>
        <v>68.649317377072208</v>
      </c>
    </row>
    <row r="5" spans="1:17" s="2" customFormat="1" x14ac:dyDescent="0.2">
      <c r="A5" s="14">
        <v>4</v>
      </c>
      <c r="B5" s="15" t="s">
        <v>26</v>
      </c>
      <c r="C5" s="16" t="s">
        <v>27</v>
      </c>
      <c r="D5" s="17" t="s">
        <v>19</v>
      </c>
      <c r="E5" s="16" t="s">
        <v>20</v>
      </c>
      <c r="F5" s="17" t="s">
        <v>21</v>
      </c>
      <c r="G5" s="18">
        <v>43282</v>
      </c>
      <c r="H5" s="19">
        <v>43297</v>
      </c>
      <c r="I5" s="16">
        <v>13</v>
      </c>
      <c r="J5" s="16">
        <v>100</v>
      </c>
      <c r="K5" s="33">
        <v>2238</v>
      </c>
      <c r="L5" s="33">
        <f t="shared" si="3"/>
        <v>111.9</v>
      </c>
      <c r="M5" s="34">
        <v>0.03</v>
      </c>
      <c r="N5" s="33">
        <f t="shared" si="1"/>
        <v>73.006603680000097</v>
      </c>
      <c r="O5" s="35">
        <f t="shared" si="2"/>
        <v>2053.09339632</v>
      </c>
      <c r="P5" s="44">
        <v>0.48123500000000002</v>
      </c>
      <c r="Q5" s="43">
        <f>O5*P5</f>
        <v>988.02040057805527</v>
      </c>
    </row>
    <row r="6" spans="1:17" s="2" customFormat="1" x14ac:dyDescent="0.2">
      <c r="A6" s="14">
        <v>5</v>
      </c>
      <c r="B6" s="15" t="s">
        <v>28</v>
      </c>
      <c r="C6" s="16" t="s">
        <v>29</v>
      </c>
      <c r="D6" s="17" t="s">
        <v>19</v>
      </c>
      <c r="E6" s="16" t="s">
        <v>20</v>
      </c>
      <c r="F6" s="17" t="s">
        <v>21</v>
      </c>
      <c r="G6" s="18">
        <v>43282</v>
      </c>
      <c r="H6" s="19">
        <v>43303</v>
      </c>
      <c r="I6" s="16">
        <v>3</v>
      </c>
      <c r="J6" s="16">
        <v>102</v>
      </c>
      <c r="K6" s="33">
        <v>3060</v>
      </c>
      <c r="L6" s="33">
        <f t="shared" si="3"/>
        <v>153</v>
      </c>
      <c r="M6" s="34">
        <v>0.03</v>
      </c>
      <c r="N6" s="33">
        <f t="shared" si="1"/>
        <v>99.821361600000131</v>
      </c>
      <c r="O6" s="35">
        <f t="shared" si="2"/>
        <v>2807.1786384000002</v>
      </c>
      <c r="P6" s="44">
        <v>0.48123500000000002</v>
      </c>
      <c r="Q6" s="43">
        <f>O6*P6</f>
        <v>1350.9126120504241</v>
      </c>
    </row>
    <row r="7" spans="1:17" s="2" customFormat="1" x14ac:dyDescent="0.2">
      <c r="A7" s="14">
        <v>6</v>
      </c>
      <c r="B7" s="15" t="s">
        <v>30</v>
      </c>
      <c r="C7" s="16" t="s">
        <v>31</v>
      </c>
      <c r="D7" s="17" t="s">
        <v>19</v>
      </c>
      <c r="E7" s="16" t="s">
        <v>20</v>
      </c>
      <c r="F7" s="17" t="s">
        <v>21</v>
      </c>
      <c r="G7" s="18">
        <v>43282</v>
      </c>
      <c r="H7" s="19">
        <v>43293</v>
      </c>
      <c r="I7" s="16">
        <v>1</v>
      </c>
      <c r="J7" s="16">
        <v>1</v>
      </c>
      <c r="K7" s="33">
        <v>20</v>
      </c>
      <c r="L7" s="33">
        <f t="shared" si="3"/>
        <v>1</v>
      </c>
      <c r="M7" s="34">
        <v>0.03</v>
      </c>
      <c r="N7" s="33">
        <f t="shared" si="1"/>
        <v>0.65242720000000087</v>
      </c>
      <c r="O7" s="35">
        <f t="shared" si="2"/>
        <v>18.347572800000002</v>
      </c>
      <c r="P7" s="44">
        <v>0.48123500000000002</v>
      </c>
      <c r="Q7" s="43">
        <f t="shared" ref="Q7:Q9" si="4">O7*P7</f>
        <v>8.8294941964080014</v>
      </c>
    </row>
    <row r="8" spans="1:17" s="2" customFormat="1" x14ac:dyDescent="0.2">
      <c r="A8" s="14">
        <v>7</v>
      </c>
      <c r="B8" s="15" t="s">
        <v>32</v>
      </c>
      <c r="C8" s="16" t="s">
        <v>33</v>
      </c>
      <c r="D8" s="17" t="s">
        <v>19</v>
      </c>
      <c r="E8" s="16" t="s">
        <v>20</v>
      </c>
      <c r="F8" s="17" t="s">
        <v>21</v>
      </c>
      <c r="G8" s="18">
        <v>43282</v>
      </c>
      <c r="H8" s="19">
        <v>43302</v>
      </c>
      <c r="I8" s="16">
        <v>6</v>
      </c>
      <c r="J8" s="16">
        <v>97</v>
      </c>
      <c r="K8" s="33">
        <v>2425</v>
      </c>
      <c r="L8" s="33">
        <f t="shared" si="3"/>
        <v>121.25</v>
      </c>
      <c r="M8" s="34">
        <v>0.03</v>
      </c>
      <c r="N8" s="33">
        <f t="shared" si="1"/>
        <v>79.106798000000111</v>
      </c>
      <c r="O8" s="35">
        <f t="shared" si="2"/>
        <v>2224.6432020000002</v>
      </c>
      <c r="P8" s="44">
        <v>0.48123500000000002</v>
      </c>
      <c r="Q8" s="43">
        <f t="shared" si="4"/>
        <v>1070.5761713144702</v>
      </c>
    </row>
    <row r="9" spans="1:17" s="2" customFormat="1" x14ac:dyDescent="0.2">
      <c r="A9" s="14">
        <v>8</v>
      </c>
      <c r="B9" s="20" t="s">
        <v>34</v>
      </c>
      <c r="C9" s="21" t="s">
        <v>35</v>
      </c>
      <c r="D9" s="17" t="s">
        <v>19</v>
      </c>
      <c r="E9" s="16" t="s">
        <v>20</v>
      </c>
      <c r="F9" s="17" t="s">
        <v>21</v>
      </c>
      <c r="G9" s="18">
        <v>43283</v>
      </c>
      <c r="H9" s="19">
        <v>43289</v>
      </c>
      <c r="I9" s="21">
        <v>8</v>
      </c>
      <c r="J9" s="21">
        <v>55</v>
      </c>
      <c r="K9" s="36">
        <v>1375</v>
      </c>
      <c r="L9" s="36">
        <f t="shared" si="3"/>
        <v>68.75</v>
      </c>
      <c r="M9" s="37">
        <v>0.03</v>
      </c>
      <c r="N9" s="36">
        <f t="shared" si="1"/>
        <v>44.85437000000006</v>
      </c>
      <c r="O9" s="38">
        <f t="shared" si="2"/>
        <v>1261.39563</v>
      </c>
      <c r="P9" s="44">
        <v>0.48123500000000002</v>
      </c>
      <c r="Q9" s="43">
        <f t="shared" si="4"/>
        <v>607.02772600305002</v>
      </c>
    </row>
    <row r="10" spans="1:17" s="2" customFormat="1" x14ac:dyDescent="0.2">
      <c r="A10" s="14">
        <v>9</v>
      </c>
      <c r="B10" s="22" t="s">
        <v>36</v>
      </c>
      <c r="C10" s="23" t="s">
        <v>37</v>
      </c>
      <c r="D10" s="17" t="s">
        <v>19</v>
      </c>
      <c r="E10" s="16" t="s">
        <v>20</v>
      </c>
      <c r="F10" s="17" t="s">
        <v>21</v>
      </c>
      <c r="G10" s="18">
        <v>43287</v>
      </c>
      <c r="H10" s="19">
        <v>43291</v>
      </c>
      <c r="I10" s="23">
        <v>2</v>
      </c>
      <c r="J10" s="23">
        <v>10</v>
      </c>
      <c r="K10" s="39">
        <v>300</v>
      </c>
      <c r="L10" s="33">
        <f t="shared" ref="L10:L20" si="5">K10*0.05</f>
        <v>15</v>
      </c>
      <c r="M10" s="34">
        <v>0.03</v>
      </c>
      <c r="N10" s="33">
        <f t="shared" ref="N10:N20" si="6">K10*(1-0.96737864)</f>
        <v>9.7864080000000122</v>
      </c>
      <c r="O10" s="35">
        <f t="shared" ref="O10:O20" si="7">K10*0.91737864</f>
        <v>275.21359200000001</v>
      </c>
      <c r="P10" s="44">
        <v>0.48123500000000002</v>
      </c>
      <c r="Q10" s="43">
        <f t="shared" ref="Q10:Q20" si="8">O10*P10</f>
        <v>132.44241294612002</v>
      </c>
    </row>
    <row r="11" spans="1:17" s="2" customFormat="1" x14ac:dyDescent="0.2">
      <c r="A11" s="14">
        <v>10</v>
      </c>
      <c r="B11" s="22" t="s">
        <v>38</v>
      </c>
      <c r="C11" s="23" t="s">
        <v>39</v>
      </c>
      <c r="D11" s="17" t="s">
        <v>19</v>
      </c>
      <c r="E11" s="16" t="s">
        <v>20</v>
      </c>
      <c r="F11" s="17" t="s">
        <v>21</v>
      </c>
      <c r="G11" s="18">
        <v>43287</v>
      </c>
      <c r="H11" s="19">
        <v>43312</v>
      </c>
      <c r="I11" s="23">
        <v>29</v>
      </c>
      <c r="J11" s="23">
        <v>830</v>
      </c>
      <c r="K11" s="39">
        <v>24900</v>
      </c>
      <c r="L11" s="36">
        <f t="shared" si="5"/>
        <v>1245</v>
      </c>
      <c r="M11" s="37">
        <v>0.03</v>
      </c>
      <c r="N11" s="36">
        <f t="shared" si="6"/>
        <v>812.27186400000107</v>
      </c>
      <c r="O11" s="38">
        <f t="shared" si="7"/>
        <v>22842.728136000002</v>
      </c>
      <c r="P11" s="44">
        <v>0.48123500000000002</v>
      </c>
      <c r="Q11" s="43">
        <f t="shared" si="8"/>
        <v>10992.720274527961</v>
      </c>
    </row>
    <row r="12" spans="1:17" s="2" customFormat="1" x14ac:dyDescent="0.2">
      <c r="A12" s="14">
        <v>11</v>
      </c>
      <c r="B12" s="22" t="s">
        <v>40</v>
      </c>
      <c r="C12" s="23" t="s">
        <v>41</v>
      </c>
      <c r="D12" s="17" t="s">
        <v>19</v>
      </c>
      <c r="E12" s="16" t="s">
        <v>20</v>
      </c>
      <c r="F12" s="17" t="s">
        <v>21</v>
      </c>
      <c r="G12" s="18">
        <v>43294</v>
      </c>
      <c r="H12" s="19">
        <v>43294</v>
      </c>
      <c r="I12" s="23">
        <v>7</v>
      </c>
      <c r="J12" s="23">
        <v>746</v>
      </c>
      <c r="K12" s="39">
        <v>29808</v>
      </c>
      <c r="L12" s="33">
        <f t="shared" si="5"/>
        <v>1490.4</v>
      </c>
      <c r="M12" s="34">
        <v>0.03</v>
      </c>
      <c r="N12" s="33">
        <f t="shared" si="6"/>
        <v>972.37749888000133</v>
      </c>
      <c r="O12" s="35">
        <f t="shared" si="7"/>
        <v>27345.222501119999</v>
      </c>
      <c r="P12" s="44">
        <v>0.48123500000000002</v>
      </c>
      <c r="Q12" s="43">
        <f t="shared" si="8"/>
        <v>13159.478150326484</v>
      </c>
    </row>
    <row r="13" spans="1:17" s="2" customFormat="1" x14ac:dyDescent="0.2">
      <c r="A13" s="14">
        <v>12</v>
      </c>
      <c r="B13" s="22" t="s">
        <v>42</v>
      </c>
      <c r="C13" s="23" t="s">
        <v>43</v>
      </c>
      <c r="D13" s="17" t="s">
        <v>19</v>
      </c>
      <c r="E13" s="16" t="s">
        <v>20</v>
      </c>
      <c r="F13" s="17" t="s">
        <v>21</v>
      </c>
      <c r="G13" s="18">
        <v>43294</v>
      </c>
      <c r="H13" s="19">
        <v>43307</v>
      </c>
      <c r="I13" s="23">
        <v>38</v>
      </c>
      <c r="J13" s="23">
        <v>578</v>
      </c>
      <c r="K13" s="39">
        <v>14450</v>
      </c>
      <c r="L13" s="36">
        <f t="shared" si="5"/>
        <v>722.5</v>
      </c>
      <c r="M13" s="37">
        <v>0.03</v>
      </c>
      <c r="N13" s="36">
        <f t="shared" si="6"/>
        <v>471.37865200000061</v>
      </c>
      <c r="O13" s="38">
        <f t="shared" si="7"/>
        <v>13256.121348000001</v>
      </c>
      <c r="P13" s="44">
        <v>0.48499900000000001</v>
      </c>
      <c r="Q13" s="43">
        <f t="shared" si="8"/>
        <v>6429.2055976586526</v>
      </c>
    </row>
    <row r="14" spans="1:17" s="2" customFormat="1" x14ac:dyDescent="0.2">
      <c r="A14" s="14">
        <v>13</v>
      </c>
      <c r="B14" s="22" t="s">
        <v>44</v>
      </c>
      <c r="C14" s="23" t="s">
        <v>45</v>
      </c>
      <c r="D14" s="17" t="s">
        <v>19</v>
      </c>
      <c r="E14" s="16" t="s">
        <v>20</v>
      </c>
      <c r="F14" s="17" t="s">
        <v>21</v>
      </c>
      <c r="G14" s="18">
        <v>43295</v>
      </c>
      <c r="H14" s="19">
        <v>43307</v>
      </c>
      <c r="I14" s="23">
        <v>10</v>
      </c>
      <c r="J14" s="23">
        <v>54</v>
      </c>
      <c r="K14" s="39">
        <v>1180</v>
      </c>
      <c r="L14" s="33">
        <f t="shared" si="5"/>
        <v>59</v>
      </c>
      <c r="M14" s="34">
        <v>0.03</v>
      </c>
      <c r="N14" s="33">
        <f t="shared" si="6"/>
        <v>38.493204800000051</v>
      </c>
      <c r="O14" s="35">
        <f t="shared" si="7"/>
        <v>1082.5067951999999</v>
      </c>
      <c r="P14" s="44">
        <v>0.48499900000000001</v>
      </c>
      <c r="Q14" s="43">
        <f t="shared" si="8"/>
        <v>525.01471316520474</v>
      </c>
    </row>
    <row r="15" spans="1:17" s="2" customFormat="1" x14ac:dyDescent="0.2">
      <c r="A15" s="14">
        <v>14</v>
      </c>
      <c r="B15" s="22" t="s">
        <v>46</v>
      </c>
      <c r="C15" s="23" t="s">
        <v>47</v>
      </c>
      <c r="D15" s="17" t="s">
        <v>19</v>
      </c>
      <c r="E15" s="16" t="s">
        <v>20</v>
      </c>
      <c r="F15" s="17" t="s">
        <v>21</v>
      </c>
      <c r="G15" s="18">
        <v>43301</v>
      </c>
      <c r="H15" s="19">
        <v>43312</v>
      </c>
      <c r="I15" s="23">
        <v>13</v>
      </c>
      <c r="J15" s="23">
        <v>259</v>
      </c>
      <c r="K15" s="39">
        <v>6475</v>
      </c>
      <c r="L15" s="36">
        <f t="shared" si="5"/>
        <v>323.75</v>
      </c>
      <c r="M15" s="37">
        <v>0.03</v>
      </c>
      <c r="N15" s="36">
        <f t="shared" si="6"/>
        <v>211.22330600000029</v>
      </c>
      <c r="O15" s="38">
        <f t="shared" si="7"/>
        <v>5940.0266940000001</v>
      </c>
      <c r="P15" s="44">
        <v>0.48499900000000001</v>
      </c>
      <c r="Q15" s="43">
        <f t="shared" si="8"/>
        <v>2880.9070065633064</v>
      </c>
    </row>
    <row r="16" spans="1:17" s="2" customFormat="1" x14ac:dyDescent="0.2">
      <c r="A16" s="14">
        <v>15</v>
      </c>
      <c r="B16" s="22" t="s">
        <v>48</v>
      </c>
      <c r="C16" s="23" t="s">
        <v>49</v>
      </c>
      <c r="D16" s="17" t="s">
        <v>19</v>
      </c>
      <c r="E16" s="16" t="s">
        <v>20</v>
      </c>
      <c r="F16" s="17" t="s">
        <v>21</v>
      </c>
      <c r="G16" s="18">
        <v>43301</v>
      </c>
      <c r="H16" s="19">
        <v>43307</v>
      </c>
      <c r="I16" s="23">
        <v>2</v>
      </c>
      <c r="J16" s="23">
        <v>10</v>
      </c>
      <c r="K16" s="39">
        <v>215.5</v>
      </c>
      <c r="L16" s="33">
        <f t="shared" si="5"/>
        <v>10.775</v>
      </c>
      <c r="M16" s="34">
        <v>0.03</v>
      </c>
      <c r="N16" s="33">
        <f t="shared" si="6"/>
        <v>7.0299030800000093</v>
      </c>
      <c r="O16" s="35">
        <f t="shared" si="7"/>
        <v>197.69509692</v>
      </c>
      <c r="P16" s="44">
        <v>0.48499900000000001</v>
      </c>
      <c r="Q16" s="43">
        <f t="shared" si="8"/>
        <v>95.881924311103077</v>
      </c>
    </row>
    <row r="17" spans="1:17" s="2" customFormat="1" x14ac:dyDescent="0.2">
      <c r="A17" s="14">
        <v>16</v>
      </c>
      <c r="B17" s="22" t="s">
        <v>50</v>
      </c>
      <c r="C17" s="23" t="s">
        <v>51</v>
      </c>
      <c r="D17" s="17" t="s">
        <v>19</v>
      </c>
      <c r="E17" s="16" t="s">
        <v>20</v>
      </c>
      <c r="F17" s="17" t="s">
        <v>21</v>
      </c>
      <c r="G17" s="18">
        <v>43302</v>
      </c>
      <c r="H17" s="19">
        <v>43312</v>
      </c>
      <c r="I17" s="23">
        <v>15</v>
      </c>
      <c r="J17" s="23">
        <v>124</v>
      </c>
      <c r="K17" s="39">
        <v>2704.5</v>
      </c>
      <c r="L17" s="36">
        <f t="shared" si="5"/>
        <v>135.22499999999999</v>
      </c>
      <c r="M17" s="37">
        <v>0.03</v>
      </c>
      <c r="N17" s="36">
        <f t="shared" si="6"/>
        <v>88.224468120000111</v>
      </c>
      <c r="O17" s="38">
        <f t="shared" si="7"/>
        <v>2481.0505318800001</v>
      </c>
      <c r="P17" s="44">
        <v>0.48499900000000001</v>
      </c>
      <c r="Q17" s="43">
        <f t="shared" si="8"/>
        <v>1203.3070269112682</v>
      </c>
    </row>
    <row r="18" spans="1:17" s="2" customFormat="1" x14ac:dyDescent="0.2">
      <c r="A18" s="14">
        <v>17</v>
      </c>
      <c r="B18" s="22" t="s">
        <v>52</v>
      </c>
      <c r="C18" s="23" t="s">
        <v>53</v>
      </c>
      <c r="D18" s="17" t="s">
        <v>19</v>
      </c>
      <c r="E18" s="16" t="s">
        <v>20</v>
      </c>
      <c r="F18" s="17" t="s">
        <v>21</v>
      </c>
      <c r="G18" s="18">
        <v>43303</v>
      </c>
      <c r="H18" s="19">
        <v>43303</v>
      </c>
      <c r="I18" s="23">
        <v>1</v>
      </c>
      <c r="J18" s="23">
        <v>8</v>
      </c>
      <c r="K18" s="39">
        <v>240</v>
      </c>
      <c r="L18" s="33">
        <f t="shared" si="5"/>
        <v>12</v>
      </c>
      <c r="M18" s="34">
        <v>0.03</v>
      </c>
      <c r="N18" s="33">
        <f t="shared" si="6"/>
        <v>7.8291264000000105</v>
      </c>
      <c r="O18" s="35">
        <f t="shared" si="7"/>
        <v>220.17087359999999</v>
      </c>
      <c r="P18" s="44">
        <v>0.48499900000000001</v>
      </c>
      <c r="Q18" s="43">
        <f t="shared" si="8"/>
        <v>106.78265352512641</v>
      </c>
    </row>
    <row r="19" spans="1:17" s="2" customFormat="1" x14ac:dyDescent="0.2">
      <c r="A19" s="14">
        <v>18</v>
      </c>
      <c r="B19" s="22" t="s">
        <v>54</v>
      </c>
      <c r="C19" s="23" t="s">
        <v>55</v>
      </c>
      <c r="D19" s="17" t="s">
        <v>19</v>
      </c>
      <c r="E19" s="16" t="s">
        <v>20</v>
      </c>
      <c r="F19" s="17" t="s">
        <v>21</v>
      </c>
      <c r="G19" s="18">
        <v>43308</v>
      </c>
      <c r="H19" s="19">
        <v>43312</v>
      </c>
      <c r="I19" s="23">
        <v>32</v>
      </c>
      <c r="J19" s="23">
        <v>2358</v>
      </c>
      <c r="K19" s="39">
        <v>58950</v>
      </c>
      <c r="L19" s="36">
        <f t="shared" si="5"/>
        <v>2947.5</v>
      </c>
      <c r="M19" s="37">
        <v>0.03</v>
      </c>
      <c r="N19" s="36">
        <f t="shared" si="6"/>
        <v>1923.0291720000025</v>
      </c>
      <c r="O19" s="38">
        <f t="shared" si="7"/>
        <v>54079.470828000005</v>
      </c>
      <c r="P19" s="44">
        <v>0.48499900000000001</v>
      </c>
      <c r="Q19" s="43">
        <f t="shared" si="8"/>
        <v>26228.489272109175</v>
      </c>
    </row>
    <row r="20" spans="1:17" s="2" customFormat="1" x14ac:dyDescent="0.2">
      <c r="A20" s="14">
        <v>19</v>
      </c>
      <c r="B20" s="22" t="s">
        <v>56</v>
      </c>
      <c r="C20" s="23" t="s">
        <v>57</v>
      </c>
      <c r="D20" s="17" t="s">
        <v>19</v>
      </c>
      <c r="E20" s="16" t="s">
        <v>20</v>
      </c>
      <c r="F20" s="17" t="s">
        <v>21</v>
      </c>
      <c r="G20" s="18">
        <v>43309</v>
      </c>
      <c r="H20" s="19">
        <v>43310</v>
      </c>
      <c r="I20" s="23">
        <v>5</v>
      </c>
      <c r="J20" s="23">
        <v>127</v>
      </c>
      <c r="K20" s="39">
        <v>2790.5</v>
      </c>
      <c r="L20" s="33">
        <f t="shared" si="5"/>
        <v>139.52500000000001</v>
      </c>
      <c r="M20" s="34">
        <v>0.03</v>
      </c>
      <c r="N20" s="33">
        <f t="shared" si="6"/>
        <v>91.02990508000012</v>
      </c>
      <c r="O20" s="35">
        <f t="shared" si="7"/>
        <v>2559.94509492</v>
      </c>
      <c r="P20" s="44">
        <v>0.48499900000000001</v>
      </c>
      <c r="Q20" s="43">
        <f t="shared" si="8"/>
        <v>1241.570811091105</v>
      </c>
    </row>
    <row r="21" spans="1:17" s="3" customFormat="1" ht="24" customHeight="1" x14ac:dyDescent="0.2">
      <c r="A21" s="24"/>
      <c r="B21" s="25" t="s">
        <v>58</v>
      </c>
      <c r="C21" s="26"/>
      <c r="D21" s="26"/>
      <c r="E21" s="26"/>
      <c r="F21" s="26"/>
      <c r="G21" s="27"/>
      <c r="H21" s="27"/>
      <c r="I21" s="26"/>
      <c r="J21" s="26"/>
      <c r="K21" s="40">
        <f>SUM(K2:K20)</f>
        <v>240689</v>
      </c>
      <c r="L21" s="40"/>
      <c r="M21" s="40"/>
      <c r="N21" s="40">
        <f>SUM(N2:N20)</f>
        <v>7851.6025170400098</v>
      </c>
      <c r="O21" s="40">
        <f>SUM(O2:O20)</f>
        <v>220802.94748296001</v>
      </c>
      <c r="P21" s="40"/>
      <c r="Q21" s="40">
        <f>SUM(Q2:Q20)</f>
        <v>106558.47496092621</v>
      </c>
    </row>
    <row r="22" spans="1:17" s="4" customFormat="1" ht="20.100000000000001" customHeight="1" x14ac:dyDescent="0.2">
      <c r="B22" s="28"/>
      <c r="C22" s="28"/>
      <c r="D22" s="28"/>
      <c r="E22" s="28"/>
      <c r="F22" s="28"/>
      <c r="G22" s="29"/>
      <c r="H22" s="29"/>
      <c r="I22" s="28"/>
      <c r="J22" s="28"/>
      <c r="K22" s="41"/>
      <c r="L22" s="41"/>
      <c r="M22" s="41"/>
      <c r="N22" s="41"/>
      <c r="O22" s="41"/>
      <c r="P22" s="42"/>
    </row>
    <row r="24" spans="1:17" x14ac:dyDescent="0.2">
      <c r="F24" s="30"/>
    </row>
  </sheetData>
  <protectedRanges>
    <protectedRange sqref="A2:XFD1048569" name="区域1" securityDescriptor=""/>
  </protectedRanges>
  <phoneticPr fontId="10" type="noConversion"/>
  <printOptions horizontalCentered="1" verticalCentered="1"/>
  <pageMargins left="0" right="0" top="0" bottom="0" header="0.5" footer="0.5"/>
  <pageSetup scale="8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2015-11-10T02:18:00Z</dcterms:created>
  <dcterms:modified xsi:type="dcterms:W3CDTF">2018-08-03T05:29:09Z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