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L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N37" i="1" l="1"/>
  <c r="L36" i="1"/>
  <c r="L35" i="1"/>
  <c r="Q35" i="1" s="1"/>
  <c r="L34" i="1"/>
  <c r="L33" i="1"/>
  <c r="Q33" i="1" s="1"/>
  <c r="L32" i="1"/>
  <c r="L31" i="1"/>
  <c r="Q31" i="1" s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37" i="1"/>
  <c r="Q36" i="1"/>
  <c r="Q34" i="1"/>
  <c r="Q32" i="1"/>
  <c r="L37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2" i="1" l="1"/>
  <c r="Q37" i="1" s="1"/>
  <c r="O37" i="1"/>
</calcChain>
</file>

<file path=xl/sharedStrings.xml><?xml version="1.0" encoding="utf-8"?>
<sst xmlns="http://schemas.openxmlformats.org/spreadsheetml/2006/main" count="263" uniqueCount="99">
  <si>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</si>
  <si>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</si>
  <si>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</si>
  <si>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</si>
  <si>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</si>
  <si>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</si>
  <si>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</si>
  <si>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</si>
  <si>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</si>
  <si>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</si>
  <si>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</si>
  <si>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</si>
  <si>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</si>
  <si>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</si>
  <si>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</si>
  <si>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</si>
  <si>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</si>
  <si>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33032401</t>
  </si>
  <si>
    <t>中影设备</t>
  </si>
  <si>
    <t>合计</t>
  </si>
  <si>
    <r>
      <rPr>
        <sz val="8"/>
        <color indexed="8"/>
        <rFont val="宋体"/>
        <family val="3"/>
        <charset val="134"/>
      </rPr>
      <t>嘉兴</t>
    </r>
    <r>
      <rPr>
        <sz val="8"/>
        <color indexed="8"/>
        <rFont val="Arial"/>
        <family val="2"/>
      </rPr>
      <t>UME</t>
    </r>
  </si>
  <si>
    <t>051201022018</t>
  </si>
  <si>
    <t>051201112018</t>
  </si>
  <si>
    <t>001203772018</t>
  </si>
  <si>
    <t>051101152018</t>
  </si>
  <si>
    <t>001104962018</t>
  </si>
  <si>
    <t>001100552018</t>
  </si>
  <si>
    <t>我不是药神</t>
  </si>
  <si>
    <t>西虹市首富</t>
  </si>
  <si>
    <t>摩天营救（数字3D）</t>
  </si>
  <si>
    <t>邪不压正</t>
  </si>
  <si>
    <t>狄仁杰之四大天王（数字3D）</t>
  </si>
  <si>
    <t>动物世界（数字3D）</t>
  </si>
  <si>
    <t>侏罗纪世界2（数字3D）</t>
  </si>
  <si>
    <t>超人总动员2（数字3D）</t>
  </si>
  <si>
    <t>新大头儿子和小头爸爸3俄罗斯奇遇记</t>
  </si>
  <si>
    <t>金蝉脱壳2：冥府（数字）</t>
  </si>
  <si>
    <t>神奇马戏团之动物饼干（数字3D）</t>
  </si>
  <si>
    <t>阿修罗（数字3D）</t>
  </si>
  <si>
    <t>猛虫过江</t>
  </si>
  <si>
    <t>汪星卧底（数字）</t>
  </si>
  <si>
    <t>阿飞正传（数字）</t>
  </si>
  <si>
    <t>神秘世界历险记4（数字3D）</t>
  </si>
  <si>
    <t>淘气大侦探（数字3D）</t>
  </si>
  <si>
    <t>小悟空（数字3D）</t>
  </si>
  <si>
    <t>风语咒（数字3D）</t>
  </si>
  <si>
    <t>姽婳</t>
  </si>
  <si>
    <t>暹罗决：九神战甲（数字）</t>
  </si>
  <si>
    <t>小悟空</t>
  </si>
  <si>
    <t>最后一球（数字）</t>
  </si>
  <si>
    <t>龙虾刑警</t>
  </si>
  <si>
    <t>快乐星球之三十六号（数字3D）</t>
  </si>
  <si>
    <t>泄密者</t>
  </si>
  <si>
    <t>萌学园：寻找盘古</t>
  </si>
  <si>
    <t>兄弟班</t>
  </si>
  <si>
    <t>2018-07-01</t>
  </si>
  <si>
    <t>2018-07-12</t>
  </si>
  <si>
    <t>2018-07-31</t>
  </si>
  <si>
    <t>001106062018</t>
  </si>
  <si>
    <t xml:space="preserve">2018-07-27 </t>
  </si>
  <si>
    <t>051201202018</t>
  </si>
  <si>
    <t>2018-07-20</t>
  </si>
  <si>
    <t>001104952018</t>
  </si>
  <si>
    <t>2018-07-13</t>
  </si>
  <si>
    <t>001202172018</t>
  </si>
  <si>
    <t>2018-07-26</t>
  </si>
  <si>
    <t>001b03562018</t>
  </si>
  <si>
    <t>2018-07-06</t>
  </si>
  <si>
    <t>001c05642018</t>
  </si>
  <si>
    <t>2018-07-21</t>
  </si>
  <si>
    <t>001204972018</t>
  </si>
  <si>
    <t>2018-07-15</t>
  </si>
  <si>
    <t>001104442018</t>
  </si>
  <si>
    <r>
      <t>2018-07-1</t>
    </r>
    <r>
      <rPr>
        <sz val="9"/>
        <rFont val="宋体"/>
        <family val="3"/>
        <charset val="134"/>
      </rPr>
      <t>5</t>
    </r>
    <phoneticPr fontId="21" type="noConversion"/>
  </si>
  <si>
    <t>051101182018</t>
  </si>
  <si>
    <t>2018-07-30</t>
  </si>
  <si>
    <t>051201262018</t>
  </si>
  <si>
    <t>002101142018</t>
  </si>
  <si>
    <t>2018-07-19</t>
  </si>
  <si>
    <t>001c05332018</t>
  </si>
  <si>
    <t xml:space="preserve">2018-07-28 </t>
  </si>
  <si>
    <t>2018-07-29</t>
  </si>
  <si>
    <t>001c03982018</t>
  </si>
  <si>
    <t>2018-07-14</t>
  </si>
  <si>
    <t>001c05272018</t>
  </si>
  <si>
    <t>014101072018</t>
  </si>
  <si>
    <t>2018-07-10</t>
  </si>
  <si>
    <t>001b03982018</t>
  </si>
  <si>
    <t>091101172018</t>
  </si>
  <si>
    <t>001103782018</t>
  </si>
  <si>
    <t>2018-07-02</t>
  </si>
  <si>
    <t>001206792015</t>
  </si>
  <si>
    <t>2018-07-09</t>
  </si>
  <si>
    <t>001103922018</t>
  </si>
  <si>
    <r>
      <t>2018-07-</t>
    </r>
    <r>
      <rPr>
        <sz val="9"/>
        <rFont val="宋体"/>
        <family val="3"/>
        <charset val="134"/>
      </rPr>
      <t>05</t>
    </r>
    <phoneticPr fontId="21" type="noConversion"/>
  </si>
  <si>
    <t>001108392016</t>
  </si>
  <si>
    <t>001104632017</t>
  </si>
  <si>
    <t>2018-07-23</t>
  </si>
  <si>
    <t>淘气大侦探（数字3D）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</si>
</sst>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 "/>
    <numFmt numFmtId="178" formatCode="0.00_);[Red]\(0.00\)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 tint="0.249977111117893"/>
      <name val="Arial"/>
      <family val="2"/>
    </font>
    <font>
      <b/>
      <sz val="10"/>
      <color theme="1" tint="0.249977111117893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8"/>
      <color theme="1"/>
      <name val="宋体"/>
      <family val="3"/>
      <charset val="134"/>
    </font>
    <font>
      <sz val="8"/>
      <name val="Arial"/>
      <family val="2"/>
    </font>
    <font>
      <sz val="8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3" fillId="0" borderId="0"/>
    <xf numFmtId="0" fontId="3" fillId="0" borderId="0"/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5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8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0" borderId="0" applyProtection="0">
      <alignment vertical="center"/>
    </xf>
    <xf numFmtId="0" fontId="20" fillId="0" borderId="0">
      <alignment vertical="center"/>
    </xf>
  </cellStyleXfs>
  <cellXfs count="44">
    <xf numFmtId="0" fontId="0" fillId="0" borderId="0" xfId="0">
      <alignment vertical="center"/>
    </xf>
    <xf numFmtId="0" fontId="8" fillId="2" borderId="1" xfId="35" applyFont="1" applyFill="1" applyBorder="1" applyAlignment="1" applyProtection="1">
      <alignment horizontal="center" wrapText="1"/>
    </xf>
    <xf numFmtId="49" fontId="9" fillId="2" borderId="1" xfId="35" applyNumberFormat="1" applyFont="1" applyFill="1" applyBorder="1" applyAlignment="1" applyProtection="1">
      <alignment horizontal="center" wrapText="1"/>
    </xf>
    <xf numFmtId="49" fontId="8" fillId="2" borderId="1" xfId="35" applyNumberFormat="1" applyFont="1" applyFill="1" applyBorder="1" applyAlignment="1" applyProtection="1">
      <alignment horizontal="center" wrapText="1"/>
    </xf>
    <xf numFmtId="176" fontId="9" fillId="2" borderId="1" xfId="35" applyNumberFormat="1" applyFont="1" applyFill="1" applyBorder="1" applyAlignment="1" applyProtection="1">
      <alignment horizontal="center" wrapText="1"/>
    </xf>
    <xf numFmtId="177" fontId="9" fillId="2" borderId="1" xfId="35" applyNumberFormat="1" applyFont="1" applyFill="1" applyBorder="1" applyAlignment="1" applyProtection="1">
      <alignment horizontal="center" wrapText="1"/>
    </xf>
    <xf numFmtId="0" fontId="10" fillId="0" borderId="0" xfId="0" applyFont="1">
      <alignment vertical="center"/>
    </xf>
    <xf numFmtId="0" fontId="11" fillId="0" borderId="1" xfId="35" applyFont="1" applyFill="1" applyBorder="1" applyAlignment="1">
      <alignment horizontal="center" vertical="center"/>
    </xf>
    <xf numFmtId="49" fontId="11" fillId="0" borderId="1" xfId="35" applyNumberFormat="1" applyFont="1" applyFill="1" applyBorder="1" applyAlignment="1">
      <alignment horizontal="center" vertical="center"/>
    </xf>
    <xf numFmtId="176" fontId="11" fillId="0" borderId="1" xfId="35" applyNumberFormat="1" applyFont="1" applyFill="1" applyBorder="1" applyAlignment="1">
      <alignment horizontal="center" vertical="center"/>
    </xf>
    <xf numFmtId="176" fontId="11" fillId="0" borderId="1" xfId="35" applyNumberFormat="1" applyFont="1" applyFill="1" applyBorder="1" applyAlignment="1">
      <alignment horizontal="right" vertical="center"/>
    </xf>
    <xf numFmtId="49" fontId="14" fillId="0" borderId="4" xfId="35" applyNumberFormat="1" applyFont="1" applyFill="1" applyBorder="1" applyAlignment="1">
      <alignment horizontal="center" vertical="center"/>
    </xf>
    <xf numFmtId="0" fontId="0" fillId="3" borderId="1" xfId="0" applyFill="1" applyBorder="1" applyAlignment="1"/>
    <xf numFmtId="176" fontId="17" fillId="3" borderId="3" xfId="0" applyNumberFormat="1" applyFont="1" applyFill="1" applyBorder="1" applyAlignment="1" applyProtection="1">
      <alignment horizontal="right" vertical="center"/>
    </xf>
    <xf numFmtId="178" fontId="0" fillId="3" borderId="1" xfId="0" applyNumberFormat="1" applyFill="1" applyBorder="1" applyAlignment="1"/>
    <xf numFmtId="14" fontId="9" fillId="2" borderId="2" xfId="35" applyNumberFormat="1" applyFont="1" applyFill="1" applyBorder="1" applyAlignment="1" applyProtection="1">
      <alignment horizontal="center" wrapText="1"/>
    </xf>
    <xf numFmtId="0" fontId="11" fillId="3" borderId="1" xfId="35" applyFont="1" applyFill="1" applyBorder="1" applyAlignment="1">
      <alignment horizontal="center" vertical="center"/>
    </xf>
    <xf numFmtId="49" fontId="11" fillId="3" borderId="1" xfId="35" applyNumberFormat="1" applyFont="1" applyFill="1" applyBorder="1" applyAlignment="1">
      <alignment horizontal="center" vertical="center"/>
    </xf>
    <xf numFmtId="49" fontId="14" fillId="3" borderId="4" xfId="35" applyNumberFormat="1" applyFont="1" applyFill="1" applyBorder="1" applyAlignment="1">
      <alignment horizontal="center" vertical="center"/>
    </xf>
    <xf numFmtId="176" fontId="11" fillId="3" borderId="1" xfId="35" applyNumberFormat="1" applyFont="1" applyFill="1" applyBorder="1" applyAlignment="1">
      <alignment horizontal="center" vertical="center"/>
    </xf>
    <xf numFmtId="176" fontId="11" fillId="3" borderId="1" xfId="35" applyNumberFormat="1" applyFont="1" applyFill="1" applyBorder="1" applyAlignment="1">
      <alignment horizontal="right"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11" fillId="3" borderId="2" xfId="35" applyFont="1" applyFill="1" applyBorder="1" applyAlignment="1">
      <alignment horizontal="center" vertical="center"/>
    </xf>
    <xf numFmtId="176" fontId="11" fillId="3" borderId="2" xfId="35" applyNumberFormat="1" applyFont="1" applyFill="1" applyBorder="1" applyAlignment="1">
      <alignment horizontal="center" vertical="center"/>
    </xf>
    <xf numFmtId="0" fontId="11" fillId="3" borderId="2" xfId="35" applyFont="1" applyFill="1" applyBorder="1" applyAlignment="1" applyProtection="1">
      <alignment horizontal="center" vertical="center"/>
    </xf>
    <xf numFmtId="176" fontId="11" fillId="3" borderId="1" xfId="35" applyNumberFormat="1" applyFont="1" applyFill="1" applyBorder="1" applyAlignment="1" applyProtection="1">
      <alignment horizontal="center" vertical="center"/>
    </xf>
    <xf numFmtId="176" fontId="11" fillId="3" borderId="2" xfId="35" applyNumberFormat="1" applyFont="1" applyFill="1" applyBorder="1" applyAlignment="1" applyProtection="1">
      <alignment horizontal="center" vertical="center"/>
    </xf>
    <xf numFmtId="0" fontId="11" fillId="3" borderId="3" xfId="35" applyFont="1" applyFill="1" applyBorder="1" applyAlignment="1" applyProtection="1">
      <alignment horizontal="center" vertical="center"/>
    </xf>
    <xf numFmtId="49" fontId="11" fillId="3" borderId="3" xfId="35" applyNumberFormat="1" applyFont="1" applyFill="1" applyBorder="1" applyAlignment="1" applyProtection="1">
      <alignment horizontal="center" vertical="center"/>
    </xf>
    <xf numFmtId="49" fontId="15" fillId="3" borderId="3" xfId="35" applyNumberFormat="1" applyFont="1" applyFill="1" applyBorder="1" applyProtection="1"/>
    <xf numFmtId="49" fontId="15" fillId="3" borderId="5" xfId="35" applyNumberFormat="1" applyFont="1" applyFill="1" applyBorder="1" applyProtection="1"/>
    <xf numFmtId="14" fontId="15" fillId="3" borderId="3" xfId="35" applyNumberFormat="1" applyFont="1" applyFill="1" applyBorder="1" applyProtection="1"/>
    <xf numFmtId="49" fontId="15" fillId="3" borderId="6" xfId="35" applyNumberFormat="1" applyFont="1" applyFill="1" applyBorder="1" applyProtection="1"/>
    <xf numFmtId="176" fontId="15" fillId="3" borderId="3" xfId="35" applyNumberFormat="1" applyFont="1" applyFill="1" applyBorder="1" applyProtection="1"/>
    <xf numFmtId="0" fontId="16" fillId="3" borderId="0" xfId="0" applyFont="1" applyFill="1">
      <alignment vertical="center"/>
    </xf>
    <xf numFmtId="9" fontId="3" fillId="3" borderId="3" xfId="2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/>
    <xf numFmtId="0" fontId="17" fillId="0" borderId="1" xfId="0" applyFont="1" applyBorder="1" applyAlignment="1"/>
    <xf numFmtId="0" fontId="21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35" applyFont="1" applyBorder="1" applyAlignment="1">
      <alignment horizontal="center" vertical="center"/>
    </xf>
    <xf numFmtId="176" fontId="22" fillId="4" borderId="3" xfId="0" applyNumberFormat="1" applyFont="1" applyFill="1" applyBorder="1" applyAlignment="1" applyProtection="1">
      <alignment horizontal="right" vertical="center" wrapText="1"/>
    </xf>
  </cellXfs>
  <cellStyles count="41">
    <cellStyle name="百分比 2" xfId="2"/>
    <cellStyle name="百分比 2 2" xfId="3"/>
    <cellStyle name="百分比 2 3" xfId="38"/>
    <cellStyle name="百分比 3" xfId="4"/>
    <cellStyle name="百分比 3 2" xfId="5"/>
    <cellStyle name="百分比 4" xfId="6"/>
    <cellStyle name="百分比 4 2" xfId="7"/>
    <cellStyle name="百分比 5" xfId="37"/>
    <cellStyle name="常规" xfId="0" builtinId="0"/>
    <cellStyle name="常规 2" xfId="8"/>
    <cellStyle name="常规 2 2" xfId="9"/>
    <cellStyle name="常规 2 2 2" xfId="10"/>
    <cellStyle name="常规 2 2 2 2" xfId="11"/>
    <cellStyle name="常规 2 2 3" xfId="12"/>
    <cellStyle name="常规 2 2 3 2" xfId="13"/>
    <cellStyle name="常规 2 2 4" xfId="14"/>
    <cellStyle name="常规 2 3" xfId="15"/>
    <cellStyle name="常规 2 3 2" xfId="16"/>
    <cellStyle name="常规 2 3 2 2" xfId="17"/>
    <cellStyle name="常规 2 3 2 2 2" xfId="18"/>
    <cellStyle name="常规 2 3 2 2 2 2" xfId="19"/>
    <cellStyle name="常规 2 3 2 2 3" xfId="20"/>
    <cellStyle name="常规 2 3 2 3" xfId="21"/>
    <cellStyle name="常规 2 3 2 3 2" xfId="22"/>
    <cellStyle name="常规 2 3 2 4" xfId="23"/>
    <cellStyle name="常规 2 3 2 5" xfId="40"/>
    <cellStyle name="常规 2 3 3" xfId="24"/>
    <cellStyle name="常规 2 4" xfId="25"/>
    <cellStyle name="常规 2 5" xfId="39"/>
    <cellStyle name="常规 2 8" xfId="26"/>
    <cellStyle name="常规 3" xfId="27"/>
    <cellStyle name="常规 3 2" xfId="28"/>
    <cellStyle name="常规 3 2 2" xfId="29"/>
    <cellStyle name="常规 3 3" xfId="30"/>
    <cellStyle name="常规 4" xfId="31"/>
    <cellStyle name="常规 4 2" xfId="32"/>
    <cellStyle name="常规 5" xfId="33"/>
    <cellStyle name="常规 5 2" xfId="34"/>
    <cellStyle name="常规 6" xfId="35"/>
    <cellStyle name="常规 7" xfId="1"/>
    <cellStyle name="常规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C1" workbookViewId="0">
      <pane ySplit="1" topLeftCell="A2" activePane="bottomLeft" state="frozen"/>
      <selection pane="bottomLeft" activeCell="H52" sqref="H52"/>
    </sheetView>
  </sheetViews>
  <sheetFormatPr defaultRowHeight="13.5"/>
  <cols>
    <col min="1" max="1" width="4.625" customWidth="1"/>
    <col min="2" max="2" width="30.625" customWidth="1"/>
    <col min="3" max="3" width="13.625" customWidth="1"/>
    <col min="4" max="4" width="9.375" customWidth="1"/>
    <col min="5" max="5" width="10.375" customWidth="1"/>
    <col min="6" max="6" width="8" customWidth="1"/>
    <col min="7" max="7" width="12.625" customWidth="1"/>
    <col min="8" max="8" width="12.125" customWidth="1"/>
    <col min="9" max="9" width="6.875" customWidth="1"/>
    <col min="10" max="10" width="6.625" customWidth="1"/>
    <col min="11" max="11" width="11" customWidth="1"/>
    <col min="12" max="12" width="11.5" customWidth="1"/>
    <col min="13" max="13" width="5.5" customWidth="1"/>
    <col min="14" max="14" width="11.5" customWidth="1"/>
    <col min="15" max="15" width="12.25" customWidth="1"/>
    <col min="16" max="16" width="7.5" customWidth="1"/>
    <col min="17" max="17" width="8.75" customWidth="1"/>
  </cols>
  <sheetData>
    <row r="1" spans="1:18" ht="24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15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/>
    </row>
    <row r="2" spans="1:18">
      <c r="A2" s="7">
        <v>1</v>
      </c>
      <c r="B2" s="37" t="s">
        <v>27</v>
      </c>
      <c r="C2" s="39" t="s">
        <v>25</v>
      </c>
      <c r="D2" s="8" t="s">
        <v>20</v>
      </c>
      <c r="E2" s="8" t="s">
        <v>17</v>
      </c>
      <c r="F2" s="11" t="s">
        <v>18</v>
      </c>
      <c r="G2" s="40" t="s">
        <v>55</v>
      </c>
      <c r="H2" s="41" t="s">
        <v>57</v>
      </c>
      <c r="I2" s="38">
        <v>481</v>
      </c>
      <c r="J2" s="38">
        <v>14302</v>
      </c>
      <c r="K2" s="38">
        <v>448913.95</v>
      </c>
      <c r="L2" s="13">
        <f t="shared" ref="L2:L22" si="0">K2:K36*0.05</f>
        <v>22445.697500000002</v>
      </c>
      <c r="M2" s="9">
        <v>0.03</v>
      </c>
      <c r="N2" s="10">
        <f>K2*(1-0.96737864)</f>
        <v>14644.18357197202</v>
      </c>
      <c r="O2" s="10">
        <f>K2*0.91737864</f>
        <v>411824.06892802805</v>
      </c>
      <c r="P2" s="36">
        <v>0.45</v>
      </c>
      <c r="Q2" s="10">
        <f>O2*P2</f>
        <v>185320.83101761263</v>
      </c>
      <c r="R2" s="6"/>
    </row>
    <row r="3" spans="1:18">
      <c r="A3" s="7">
        <v>2</v>
      </c>
      <c r="B3" s="37" t="s">
        <v>28</v>
      </c>
      <c r="C3" s="39" t="s">
        <v>58</v>
      </c>
      <c r="D3" s="8" t="s">
        <v>20</v>
      </c>
      <c r="E3" s="8" t="s">
        <v>17</v>
      </c>
      <c r="F3" s="11" t="s">
        <v>18</v>
      </c>
      <c r="G3" s="41" t="s">
        <v>59</v>
      </c>
      <c r="H3" s="41" t="s">
        <v>57</v>
      </c>
      <c r="I3" s="38">
        <v>144</v>
      </c>
      <c r="J3" s="38">
        <v>6778</v>
      </c>
      <c r="K3" s="38">
        <v>204155.5</v>
      </c>
      <c r="L3" s="13">
        <f t="shared" si="0"/>
        <v>10207.775000000001</v>
      </c>
      <c r="M3" s="9">
        <v>0.03</v>
      </c>
      <c r="N3" s="10">
        <f t="shared" ref="N3:N36" si="1">K3*(1-0.96737864)</f>
        <v>6659.8300614800091</v>
      </c>
      <c r="O3" s="10">
        <f t="shared" ref="O3:O36" si="2">K3*0.91737864</f>
        <v>187287.89493852001</v>
      </c>
      <c r="P3" s="36">
        <v>0.45</v>
      </c>
      <c r="Q3" s="10">
        <f t="shared" ref="Q3:Q29" si="3">O3*P3</f>
        <v>84279.552722334003</v>
      </c>
      <c r="R3" s="6"/>
    </row>
    <row r="4" spans="1:18" s="22" customFormat="1">
      <c r="A4" s="7">
        <v>3</v>
      </c>
      <c r="B4" s="37" t="s">
        <v>29</v>
      </c>
      <c r="C4" s="39" t="s">
        <v>60</v>
      </c>
      <c r="D4" s="17" t="s">
        <v>20</v>
      </c>
      <c r="E4" s="17" t="s">
        <v>17</v>
      </c>
      <c r="F4" s="18" t="s">
        <v>18</v>
      </c>
      <c r="G4" s="41" t="s">
        <v>61</v>
      </c>
      <c r="H4" s="41" t="s">
        <v>57</v>
      </c>
      <c r="I4" s="38">
        <v>139</v>
      </c>
      <c r="J4" s="38">
        <v>3441</v>
      </c>
      <c r="K4" s="38">
        <v>93187</v>
      </c>
      <c r="L4" s="13">
        <f t="shared" si="0"/>
        <v>4659.3500000000004</v>
      </c>
      <c r="M4" s="19">
        <v>0.03</v>
      </c>
      <c r="N4" s="20">
        <f t="shared" si="1"/>
        <v>3039.8866743200042</v>
      </c>
      <c r="O4" s="20">
        <f t="shared" si="2"/>
        <v>85487.763325680004</v>
      </c>
      <c r="P4" s="36">
        <v>0.5</v>
      </c>
      <c r="Q4" s="20">
        <f t="shared" si="3"/>
        <v>42743.881662840002</v>
      </c>
      <c r="R4" s="21"/>
    </row>
    <row r="5" spans="1:18" s="22" customFormat="1">
      <c r="A5" s="7">
        <v>4</v>
      </c>
      <c r="B5" s="37" t="s">
        <v>30</v>
      </c>
      <c r="C5" s="39" t="s">
        <v>62</v>
      </c>
      <c r="D5" s="17" t="s">
        <v>20</v>
      </c>
      <c r="E5" s="17" t="s">
        <v>17</v>
      </c>
      <c r="F5" s="18" t="s">
        <v>18</v>
      </c>
      <c r="G5" s="41" t="s">
        <v>63</v>
      </c>
      <c r="H5" s="41" t="s">
        <v>57</v>
      </c>
      <c r="I5" s="38">
        <v>177</v>
      </c>
      <c r="J5" s="38">
        <v>2481</v>
      </c>
      <c r="K5" s="38">
        <v>78050.399999999994</v>
      </c>
      <c r="L5" s="13">
        <f t="shared" si="0"/>
        <v>3902.52</v>
      </c>
      <c r="M5" s="19">
        <v>0.03</v>
      </c>
      <c r="N5" s="20">
        <f t="shared" si="1"/>
        <v>2546.1101965440034</v>
      </c>
      <c r="O5" s="20">
        <f t="shared" si="2"/>
        <v>71601.769803456002</v>
      </c>
      <c r="P5" s="36">
        <v>0.45</v>
      </c>
      <c r="Q5" s="20">
        <f t="shared" si="3"/>
        <v>32220.796411555202</v>
      </c>
      <c r="R5" s="21"/>
    </row>
    <row r="6" spans="1:18" s="22" customFormat="1">
      <c r="A6" s="16">
        <v>5</v>
      </c>
      <c r="B6" s="37" t="s">
        <v>31</v>
      </c>
      <c r="C6" s="39" t="s">
        <v>64</v>
      </c>
      <c r="D6" s="17" t="s">
        <v>20</v>
      </c>
      <c r="E6" s="17" t="s">
        <v>17</v>
      </c>
      <c r="F6" s="18" t="s">
        <v>18</v>
      </c>
      <c r="G6" s="41" t="s">
        <v>59</v>
      </c>
      <c r="H6" s="41" t="s">
        <v>57</v>
      </c>
      <c r="I6" s="38">
        <v>71</v>
      </c>
      <c r="J6" s="38">
        <v>1844</v>
      </c>
      <c r="K6" s="38">
        <v>65409</v>
      </c>
      <c r="L6" s="13">
        <f t="shared" si="0"/>
        <v>3270.4500000000003</v>
      </c>
      <c r="M6" s="19">
        <v>0.03</v>
      </c>
      <c r="N6" s="20">
        <f t="shared" si="1"/>
        <v>2133.7305362400029</v>
      </c>
      <c r="O6" s="20">
        <f t="shared" si="2"/>
        <v>60004.819463760003</v>
      </c>
      <c r="P6" s="36">
        <v>0.45</v>
      </c>
      <c r="Q6" s="20">
        <f t="shared" si="3"/>
        <v>27002.168758692002</v>
      </c>
      <c r="R6" s="21"/>
    </row>
    <row r="7" spans="1:18" s="22" customFormat="1">
      <c r="A7" s="16">
        <v>6</v>
      </c>
      <c r="B7" s="37" t="s">
        <v>32</v>
      </c>
      <c r="C7" s="39" t="s">
        <v>23</v>
      </c>
      <c r="D7" s="17" t="s">
        <v>20</v>
      </c>
      <c r="E7" s="17" t="s">
        <v>17</v>
      </c>
      <c r="F7" s="18" t="s">
        <v>18</v>
      </c>
      <c r="G7" s="40" t="s">
        <v>55</v>
      </c>
      <c r="H7" s="41" t="s">
        <v>57</v>
      </c>
      <c r="I7" s="38">
        <v>141</v>
      </c>
      <c r="J7" s="38">
        <v>1931</v>
      </c>
      <c r="K7" s="38">
        <v>61079</v>
      </c>
      <c r="L7" s="13">
        <f t="shared" si="0"/>
        <v>3053.9500000000003</v>
      </c>
      <c r="M7" s="19">
        <v>0.03</v>
      </c>
      <c r="N7" s="20">
        <f t="shared" si="1"/>
        <v>1992.4800474400026</v>
      </c>
      <c r="O7" s="20">
        <f t="shared" si="2"/>
        <v>56032.569952559999</v>
      </c>
      <c r="P7" s="36">
        <v>0.45</v>
      </c>
      <c r="Q7" s="20">
        <f t="shared" si="3"/>
        <v>25214.656478651999</v>
      </c>
      <c r="R7" s="21"/>
    </row>
    <row r="8" spans="1:18" s="22" customFormat="1">
      <c r="A8" s="16">
        <v>7</v>
      </c>
      <c r="B8" s="37" t="s">
        <v>33</v>
      </c>
      <c r="C8" s="39" t="s">
        <v>21</v>
      </c>
      <c r="D8" s="17" t="s">
        <v>20</v>
      </c>
      <c r="E8" s="17" t="s">
        <v>17</v>
      </c>
      <c r="F8" s="18" t="s">
        <v>18</v>
      </c>
      <c r="G8" s="40" t="s">
        <v>55</v>
      </c>
      <c r="H8" s="41" t="s">
        <v>57</v>
      </c>
      <c r="I8" s="38">
        <v>101</v>
      </c>
      <c r="J8" s="38">
        <v>1455</v>
      </c>
      <c r="K8" s="38">
        <v>41922</v>
      </c>
      <c r="L8" s="13">
        <f t="shared" si="0"/>
        <v>2096.1</v>
      </c>
      <c r="M8" s="19">
        <v>0.03</v>
      </c>
      <c r="N8" s="20">
        <f t="shared" si="1"/>
        <v>1367.5526539200018</v>
      </c>
      <c r="O8" s="20">
        <f t="shared" si="2"/>
        <v>38458.347346080001</v>
      </c>
      <c r="P8" s="36">
        <v>0.5</v>
      </c>
      <c r="Q8" s="20">
        <f t="shared" si="3"/>
        <v>19229.173673040001</v>
      </c>
      <c r="R8" s="21"/>
    </row>
    <row r="9" spans="1:18" s="22" customFormat="1">
      <c r="A9" s="23">
        <v>8</v>
      </c>
      <c r="B9" s="37" t="s">
        <v>34</v>
      </c>
      <c r="C9" s="39" t="s">
        <v>22</v>
      </c>
      <c r="D9" s="17" t="s">
        <v>20</v>
      </c>
      <c r="E9" s="17" t="s">
        <v>17</v>
      </c>
      <c r="F9" s="18" t="s">
        <v>18</v>
      </c>
      <c r="G9" s="40" t="s">
        <v>55</v>
      </c>
      <c r="H9" s="41" t="s">
        <v>65</v>
      </c>
      <c r="I9" s="38">
        <v>85</v>
      </c>
      <c r="J9" s="38">
        <v>1014</v>
      </c>
      <c r="K9" s="38">
        <v>27636.5</v>
      </c>
      <c r="L9" s="13">
        <f t="shared" si="0"/>
        <v>1381.825</v>
      </c>
      <c r="M9" s="24">
        <v>0.03</v>
      </c>
      <c r="N9" s="20">
        <f t="shared" si="1"/>
        <v>901.54021564000118</v>
      </c>
      <c r="O9" s="20">
        <f t="shared" si="2"/>
        <v>25353.134784360002</v>
      </c>
      <c r="P9" s="36">
        <v>0.5</v>
      </c>
      <c r="Q9" s="20">
        <f t="shared" si="3"/>
        <v>12676.567392180001</v>
      </c>
      <c r="R9" s="21"/>
    </row>
    <row r="10" spans="1:18" s="22" customFormat="1">
      <c r="A10" s="25">
        <v>9</v>
      </c>
      <c r="B10" s="37" t="s">
        <v>35</v>
      </c>
      <c r="C10" s="39" t="s">
        <v>66</v>
      </c>
      <c r="D10" s="17" t="s">
        <v>20</v>
      </c>
      <c r="E10" s="17" t="s">
        <v>17</v>
      </c>
      <c r="F10" s="18" t="s">
        <v>18</v>
      </c>
      <c r="G10" s="41" t="s">
        <v>67</v>
      </c>
      <c r="H10" s="41" t="s">
        <v>65</v>
      </c>
      <c r="I10" s="38">
        <v>75</v>
      </c>
      <c r="J10" s="38">
        <v>849</v>
      </c>
      <c r="K10" s="38">
        <v>25904.5</v>
      </c>
      <c r="L10" s="13">
        <f t="shared" si="0"/>
        <v>1295.2250000000001</v>
      </c>
      <c r="M10" s="26">
        <v>0.03</v>
      </c>
      <c r="N10" s="20">
        <f t="shared" si="1"/>
        <v>845.04002012000115</v>
      </c>
      <c r="O10" s="20">
        <f t="shared" si="2"/>
        <v>23764.234979880002</v>
      </c>
      <c r="P10" s="36">
        <v>0.45</v>
      </c>
      <c r="Q10" s="20">
        <f t="shared" si="3"/>
        <v>10693.905740946002</v>
      </c>
      <c r="R10" s="21"/>
    </row>
    <row r="11" spans="1:18" s="22" customFormat="1">
      <c r="A11" s="25">
        <v>10</v>
      </c>
      <c r="B11" s="37" t="s">
        <v>36</v>
      </c>
      <c r="C11" s="39" t="s">
        <v>24</v>
      </c>
      <c r="D11" s="17" t="s">
        <v>20</v>
      </c>
      <c r="E11" s="17" t="s">
        <v>17</v>
      </c>
      <c r="F11" s="18" t="s">
        <v>18</v>
      </c>
      <c r="G11" s="40" t="s">
        <v>55</v>
      </c>
      <c r="H11" s="41" t="s">
        <v>56</v>
      </c>
      <c r="I11" s="38">
        <v>52</v>
      </c>
      <c r="J11" s="38">
        <v>413</v>
      </c>
      <c r="K11" s="38">
        <v>10781</v>
      </c>
      <c r="L11" s="13">
        <f t="shared" si="0"/>
        <v>539.05000000000007</v>
      </c>
      <c r="M11" s="26">
        <v>0.03</v>
      </c>
      <c r="N11" s="20">
        <f t="shared" si="1"/>
        <v>351.69088216000046</v>
      </c>
      <c r="O11" s="20">
        <f t="shared" si="2"/>
        <v>9890.2591178399998</v>
      </c>
      <c r="P11" s="36">
        <v>0.45</v>
      </c>
      <c r="Q11" s="20">
        <f t="shared" si="3"/>
        <v>4450.6166030280001</v>
      </c>
      <c r="R11" s="21"/>
    </row>
    <row r="12" spans="1:18" s="22" customFormat="1">
      <c r="A12" s="25">
        <v>11</v>
      </c>
      <c r="B12" s="37" t="s">
        <v>37</v>
      </c>
      <c r="C12" s="39" t="s">
        <v>68</v>
      </c>
      <c r="D12" s="17" t="s">
        <v>20</v>
      </c>
      <c r="E12" s="17" t="s">
        <v>17</v>
      </c>
      <c r="F12" s="18" t="s">
        <v>18</v>
      </c>
      <c r="G12" s="41" t="s">
        <v>69</v>
      </c>
      <c r="H12" s="41" t="s">
        <v>57</v>
      </c>
      <c r="I12" s="38">
        <v>41</v>
      </c>
      <c r="J12" s="38">
        <v>343</v>
      </c>
      <c r="K12" s="38">
        <v>10365.5</v>
      </c>
      <c r="L12" s="13">
        <f t="shared" si="0"/>
        <v>518.27499999999998</v>
      </c>
      <c r="M12" s="26">
        <v>0.03</v>
      </c>
      <c r="N12" s="20">
        <f t="shared" si="1"/>
        <v>338.13670708000046</v>
      </c>
      <c r="O12" s="20">
        <f t="shared" si="2"/>
        <v>9509.0882929199997</v>
      </c>
      <c r="P12" s="36">
        <v>0.45</v>
      </c>
      <c r="Q12" s="20">
        <f t="shared" si="3"/>
        <v>4279.0897318139996</v>
      </c>
      <c r="R12" s="21"/>
    </row>
    <row r="13" spans="1:18" s="22" customFormat="1">
      <c r="A13" s="25">
        <v>12</v>
      </c>
      <c r="B13" s="37" t="s">
        <v>29</v>
      </c>
      <c r="C13" s="39" t="s">
        <v>60</v>
      </c>
      <c r="D13" s="17" t="s">
        <v>20</v>
      </c>
      <c r="E13" s="17" t="s">
        <v>17</v>
      </c>
      <c r="F13" s="18" t="s">
        <v>18</v>
      </c>
      <c r="G13" s="41" t="s">
        <v>61</v>
      </c>
      <c r="H13" s="41" t="s">
        <v>57</v>
      </c>
      <c r="I13" s="38">
        <v>23</v>
      </c>
      <c r="J13" s="38">
        <v>392</v>
      </c>
      <c r="K13" s="38">
        <v>9870.08</v>
      </c>
      <c r="L13" s="13">
        <f t="shared" si="0"/>
        <v>493.50400000000002</v>
      </c>
      <c r="M13" s="26">
        <v>0.03</v>
      </c>
      <c r="N13" s="20">
        <f t="shared" si="1"/>
        <v>321.97543290880043</v>
      </c>
      <c r="O13" s="20">
        <f t="shared" si="2"/>
        <v>9054.6005670912</v>
      </c>
      <c r="P13" s="36">
        <v>0.5</v>
      </c>
      <c r="Q13" s="20">
        <f t="shared" si="3"/>
        <v>4527.3002835456</v>
      </c>
      <c r="R13" s="21"/>
    </row>
    <row r="14" spans="1:18" s="22" customFormat="1">
      <c r="A14" s="25">
        <v>13</v>
      </c>
      <c r="B14" s="37" t="s">
        <v>33</v>
      </c>
      <c r="C14" s="39" t="s">
        <v>21</v>
      </c>
      <c r="D14" s="17" t="s">
        <v>20</v>
      </c>
      <c r="E14" s="17" t="s">
        <v>17</v>
      </c>
      <c r="F14" s="18" t="s">
        <v>18</v>
      </c>
      <c r="G14" s="40" t="s">
        <v>55</v>
      </c>
      <c r="H14" s="41" t="s">
        <v>57</v>
      </c>
      <c r="I14" s="38">
        <v>27</v>
      </c>
      <c r="J14" s="38">
        <v>271</v>
      </c>
      <c r="K14" s="38">
        <v>8441.59</v>
      </c>
      <c r="L14" s="13">
        <f t="shared" si="0"/>
        <v>422.07950000000005</v>
      </c>
      <c r="M14" s="26">
        <v>0.03</v>
      </c>
      <c r="N14" s="20">
        <f t="shared" si="1"/>
        <v>275.37614636240039</v>
      </c>
      <c r="O14" s="20">
        <f t="shared" si="2"/>
        <v>7744.1343536376007</v>
      </c>
      <c r="P14" s="36">
        <v>0.5</v>
      </c>
      <c r="Q14" s="20">
        <f t="shared" si="3"/>
        <v>3872.0671768188004</v>
      </c>
      <c r="R14" s="21"/>
    </row>
    <row r="15" spans="1:18" s="22" customFormat="1">
      <c r="A15" s="25">
        <v>14</v>
      </c>
      <c r="B15" s="37" t="s">
        <v>38</v>
      </c>
      <c r="C15" s="39" t="s">
        <v>70</v>
      </c>
      <c r="D15" s="17" t="s">
        <v>20</v>
      </c>
      <c r="E15" s="17" t="s">
        <v>17</v>
      </c>
      <c r="F15" s="18" t="s">
        <v>18</v>
      </c>
      <c r="G15" s="41" t="s">
        <v>63</v>
      </c>
      <c r="H15" s="41" t="s">
        <v>71</v>
      </c>
      <c r="I15" s="38">
        <v>17</v>
      </c>
      <c r="J15" s="38">
        <v>268</v>
      </c>
      <c r="K15" s="38">
        <v>8385</v>
      </c>
      <c r="L15" s="13">
        <f t="shared" si="0"/>
        <v>419.25</v>
      </c>
      <c r="M15" s="26">
        <v>0.03</v>
      </c>
      <c r="N15" s="20">
        <f t="shared" si="1"/>
        <v>273.53010360000036</v>
      </c>
      <c r="O15" s="20">
        <f t="shared" si="2"/>
        <v>7692.2198963999999</v>
      </c>
      <c r="P15" s="36">
        <v>0.45</v>
      </c>
      <c r="Q15" s="20">
        <f t="shared" si="3"/>
        <v>3461.4989533799999</v>
      </c>
      <c r="R15" s="21"/>
    </row>
    <row r="16" spans="1:18" s="22" customFormat="1">
      <c r="A16" s="25">
        <v>15</v>
      </c>
      <c r="B16" s="37" t="s">
        <v>39</v>
      </c>
      <c r="C16" s="39" t="s">
        <v>72</v>
      </c>
      <c r="D16" s="17" t="s">
        <v>20</v>
      </c>
      <c r="E16" s="17" t="s">
        <v>17</v>
      </c>
      <c r="F16" s="18" t="s">
        <v>18</v>
      </c>
      <c r="G16" s="41" t="s">
        <v>55</v>
      </c>
      <c r="H16" s="41" t="s">
        <v>73</v>
      </c>
      <c r="I16" s="38">
        <v>31</v>
      </c>
      <c r="J16" s="38">
        <v>239</v>
      </c>
      <c r="K16" s="38">
        <v>6219</v>
      </c>
      <c r="L16" s="13">
        <f t="shared" si="0"/>
        <v>310.95000000000005</v>
      </c>
      <c r="M16" s="26">
        <v>0.03</v>
      </c>
      <c r="N16" s="20">
        <f t="shared" si="1"/>
        <v>202.87223784000028</v>
      </c>
      <c r="O16" s="20">
        <f t="shared" si="2"/>
        <v>5705.1777621600004</v>
      </c>
      <c r="P16" s="36">
        <v>0.45</v>
      </c>
      <c r="Q16" s="20">
        <f t="shared" si="3"/>
        <v>2567.3299929720001</v>
      </c>
      <c r="R16" s="21"/>
    </row>
    <row r="17" spans="1:18" s="22" customFormat="1">
      <c r="A17" s="25">
        <v>16</v>
      </c>
      <c r="B17" s="37" t="s">
        <v>40</v>
      </c>
      <c r="C17" s="39" t="s">
        <v>74</v>
      </c>
      <c r="D17" s="17" t="s">
        <v>20</v>
      </c>
      <c r="E17" s="17" t="s">
        <v>17</v>
      </c>
      <c r="F17" s="18" t="s">
        <v>18</v>
      </c>
      <c r="G17" s="41" t="s">
        <v>61</v>
      </c>
      <c r="H17" s="41" t="s">
        <v>75</v>
      </c>
      <c r="I17" s="38">
        <v>34</v>
      </c>
      <c r="J17" s="38">
        <v>228</v>
      </c>
      <c r="K17" s="38">
        <v>5548</v>
      </c>
      <c r="L17" s="13">
        <f t="shared" si="0"/>
        <v>277.40000000000003</v>
      </c>
      <c r="M17" s="27">
        <v>0.03</v>
      </c>
      <c r="N17" s="20">
        <f t="shared" si="1"/>
        <v>180.98330528000025</v>
      </c>
      <c r="O17" s="20">
        <f t="shared" si="2"/>
        <v>5089.6166947199999</v>
      </c>
      <c r="P17" s="36">
        <v>0.45</v>
      </c>
      <c r="Q17" s="20">
        <f t="shared" si="3"/>
        <v>2290.3275126240001</v>
      </c>
      <c r="R17" s="21"/>
    </row>
    <row r="18" spans="1:18" s="22" customFormat="1">
      <c r="A18" s="25">
        <v>17</v>
      </c>
      <c r="B18" s="37" t="s">
        <v>31</v>
      </c>
      <c r="C18" s="39" t="s">
        <v>64</v>
      </c>
      <c r="D18" s="17" t="s">
        <v>20</v>
      </c>
      <c r="E18" s="17" t="s">
        <v>17</v>
      </c>
      <c r="F18" s="18" t="s">
        <v>18</v>
      </c>
      <c r="G18" s="41" t="s">
        <v>59</v>
      </c>
      <c r="H18" s="41" t="s">
        <v>57</v>
      </c>
      <c r="I18" s="38">
        <v>16</v>
      </c>
      <c r="J18" s="38">
        <v>152</v>
      </c>
      <c r="K18" s="38">
        <v>5320</v>
      </c>
      <c r="L18" s="13">
        <f t="shared" si="0"/>
        <v>266</v>
      </c>
      <c r="M18" s="26">
        <v>0.03</v>
      </c>
      <c r="N18" s="20">
        <f t="shared" si="1"/>
        <v>173.54563520000022</v>
      </c>
      <c r="O18" s="20">
        <f t="shared" si="2"/>
        <v>4880.4543647999999</v>
      </c>
      <c r="P18" s="36">
        <v>0.45</v>
      </c>
      <c r="Q18" s="20">
        <f t="shared" si="3"/>
        <v>2196.20446416</v>
      </c>
      <c r="R18" s="21"/>
    </row>
    <row r="19" spans="1:18" s="22" customFormat="1">
      <c r="A19" s="25">
        <v>18</v>
      </c>
      <c r="B19" s="37" t="s">
        <v>98</v>
      </c>
      <c r="C19" s="39" t="s">
        <v>76</v>
      </c>
      <c r="D19" s="17" t="s">
        <v>20</v>
      </c>
      <c r="E19" s="17" t="s">
        <v>17</v>
      </c>
      <c r="F19" s="18" t="s">
        <v>18</v>
      </c>
      <c r="G19" s="41" t="s">
        <v>61</v>
      </c>
      <c r="H19" s="41" t="s">
        <v>75</v>
      </c>
      <c r="I19" s="38">
        <v>17</v>
      </c>
      <c r="J19" s="38">
        <v>215</v>
      </c>
      <c r="K19" s="38">
        <v>4688</v>
      </c>
      <c r="L19" s="13">
        <f t="shared" si="0"/>
        <v>234.4</v>
      </c>
      <c r="M19" s="26">
        <v>0.03</v>
      </c>
      <c r="N19" s="20">
        <f t="shared" si="1"/>
        <v>152.92893568000019</v>
      </c>
      <c r="O19" s="20">
        <f t="shared" si="2"/>
        <v>4300.6710643200004</v>
      </c>
      <c r="P19" s="36">
        <v>0.45</v>
      </c>
      <c r="Q19" s="20">
        <f t="shared" si="3"/>
        <v>1935.3019789440002</v>
      </c>
      <c r="R19" s="21"/>
    </row>
    <row r="20" spans="1:18" s="22" customFormat="1">
      <c r="A20" s="25">
        <v>19</v>
      </c>
      <c r="B20" s="37" t="s">
        <v>27</v>
      </c>
      <c r="C20" s="42" t="s">
        <v>25</v>
      </c>
      <c r="D20" s="17" t="s">
        <v>20</v>
      </c>
      <c r="E20" s="17" t="s">
        <v>17</v>
      </c>
      <c r="F20" s="18" t="s">
        <v>18</v>
      </c>
      <c r="G20" s="40" t="s">
        <v>55</v>
      </c>
      <c r="H20" s="41" t="s">
        <v>57</v>
      </c>
      <c r="I20" s="38">
        <v>9</v>
      </c>
      <c r="J20" s="38">
        <v>154</v>
      </c>
      <c r="K20" s="38">
        <v>4655</v>
      </c>
      <c r="L20" s="13">
        <f t="shared" si="0"/>
        <v>232.75</v>
      </c>
      <c r="M20" s="26">
        <v>0.03</v>
      </c>
      <c r="N20" s="20">
        <f t="shared" si="1"/>
        <v>151.85243080000021</v>
      </c>
      <c r="O20" s="20">
        <f t="shared" si="2"/>
        <v>4270.3975692000004</v>
      </c>
      <c r="P20" s="36">
        <v>0.45</v>
      </c>
      <c r="Q20" s="20">
        <f t="shared" si="3"/>
        <v>1921.6789061400002</v>
      </c>
      <c r="R20" s="21"/>
    </row>
    <row r="21" spans="1:18" s="22" customFormat="1">
      <c r="A21" s="25">
        <v>20</v>
      </c>
      <c r="B21" s="37" t="s">
        <v>32</v>
      </c>
      <c r="C21" s="39" t="s">
        <v>23</v>
      </c>
      <c r="D21" s="17" t="s">
        <v>20</v>
      </c>
      <c r="E21" s="17" t="s">
        <v>17</v>
      </c>
      <c r="F21" s="18" t="s">
        <v>18</v>
      </c>
      <c r="G21" s="40" t="s">
        <v>55</v>
      </c>
      <c r="H21" s="41" t="s">
        <v>57</v>
      </c>
      <c r="I21" s="38">
        <v>24</v>
      </c>
      <c r="J21" s="38">
        <v>137</v>
      </c>
      <c r="K21" s="38">
        <v>4434.0200000000004</v>
      </c>
      <c r="L21" s="13">
        <f t="shared" si="0"/>
        <v>221.70100000000002</v>
      </c>
      <c r="M21" s="26">
        <v>0.03</v>
      </c>
      <c r="N21" s="20">
        <f t="shared" si="1"/>
        <v>144.64376266720021</v>
      </c>
      <c r="O21" s="20">
        <f t="shared" si="2"/>
        <v>4067.6752373328004</v>
      </c>
      <c r="P21" s="36">
        <v>0.45</v>
      </c>
      <c r="Q21" s="20">
        <f t="shared" si="3"/>
        <v>1830.4538567997602</v>
      </c>
      <c r="R21" s="21"/>
    </row>
    <row r="22" spans="1:18" s="22" customFormat="1">
      <c r="A22" s="25">
        <v>21</v>
      </c>
      <c r="B22" s="37" t="s">
        <v>41</v>
      </c>
      <c r="C22" s="39" t="s">
        <v>77</v>
      </c>
      <c r="D22" s="17" t="s">
        <v>20</v>
      </c>
      <c r="E22" s="17" t="s">
        <v>17</v>
      </c>
      <c r="F22" s="18" t="s">
        <v>18</v>
      </c>
      <c r="G22" s="41" t="s">
        <v>55</v>
      </c>
      <c r="H22" s="41" t="s">
        <v>78</v>
      </c>
      <c r="I22" s="38">
        <v>26</v>
      </c>
      <c r="J22" s="38">
        <v>141</v>
      </c>
      <c r="K22" s="38">
        <v>3749</v>
      </c>
      <c r="L22" s="13">
        <f t="shared" si="0"/>
        <v>187.45000000000002</v>
      </c>
      <c r="M22" s="26">
        <v>0.03</v>
      </c>
      <c r="N22" s="20">
        <f t="shared" si="1"/>
        <v>122.29747864000016</v>
      </c>
      <c r="O22" s="20">
        <f t="shared" si="2"/>
        <v>3439.2525213600002</v>
      </c>
      <c r="P22" s="36">
        <v>0.45</v>
      </c>
      <c r="Q22" s="20">
        <f t="shared" si="3"/>
        <v>1547.6636346120001</v>
      </c>
      <c r="R22" s="21"/>
    </row>
    <row r="23" spans="1:18" s="22" customFormat="1">
      <c r="A23" s="25">
        <v>22</v>
      </c>
      <c r="B23" s="37" t="s">
        <v>38</v>
      </c>
      <c r="C23" s="39" t="s">
        <v>70</v>
      </c>
      <c r="D23" s="17" t="s">
        <v>20</v>
      </c>
      <c r="E23" s="17" t="s">
        <v>17</v>
      </c>
      <c r="F23" s="18" t="s">
        <v>18</v>
      </c>
      <c r="G23" s="41" t="s">
        <v>63</v>
      </c>
      <c r="H23" s="41" t="s">
        <v>71</v>
      </c>
      <c r="I23" s="38">
        <v>8</v>
      </c>
      <c r="J23" s="38">
        <v>86</v>
      </c>
      <c r="K23" s="38">
        <v>2580.0500000000002</v>
      </c>
      <c r="L23" s="13">
        <f t="shared" ref="L23:L36" si="4">K23:K58*0.05</f>
        <v>129.00250000000003</v>
      </c>
      <c r="M23" s="26">
        <v>0.03</v>
      </c>
      <c r="N23" s="20">
        <f t="shared" si="1"/>
        <v>84.164739868000112</v>
      </c>
      <c r="O23" s="20">
        <f t="shared" si="2"/>
        <v>2366.8827601320004</v>
      </c>
      <c r="P23" s="36">
        <v>0.45</v>
      </c>
      <c r="Q23" s="20">
        <f t="shared" si="3"/>
        <v>1065.0972420594003</v>
      </c>
      <c r="R23" s="21"/>
    </row>
    <row r="24" spans="1:18" s="22" customFormat="1">
      <c r="A24" s="25">
        <v>23</v>
      </c>
      <c r="B24" s="37" t="s">
        <v>42</v>
      </c>
      <c r="C24" s="39" t="s">
        <v>79</v>
      </c>
      <c r="D24" s="17" t="s">
        <v>20</v>
      </c>
      <c r="E24" s="17" t="s">
        <v>17</v>
      </c>
      <c r="F24" s="18" t="s">
        <v>18</v>
      </c>
      <c r="G24" s="41" t="s">
        <v>80</v>
      </c>
      <c r="H24" s="41" t="s">
        <v>81</v>
      </c>
      <c r="I24" s="38">
        <v>2</v>
      </c>
      <c r="J24" s="38">
        <v>76</v>
      </c>
      <c r="K24" s="38">
        <v>1905.5</v>
      </c>
      <c r="L24" s="13">
        <f t="shared" si="4"/>
        <v>95.275000000000006</v>
      </c>
      <c r="M24" s="27">
        <v>0.03</v>
      </c>
      <c r="N24" s="20">
        <f t="shared" si="1"/>
        <v>62.160001480000084</v>
      </c>
      <c r="O24" s="20">
        <f t="shared" si="2"/>
        <v>1748.06499852</v>
      </c>
      <c r="P24" s="36">
        <v>0.45</v>
      </c>
      <c r="Q24" s="20">
        <f t="shared" si="3"/>
        <v>786.62924933400006</v>
      </c>
      <c r="R24" s="21"/>
    </row>
    <row r="25" spans="1:18" s="22" customFormat="1">
      <c r="A25" s="25">
        <v>24</v>
      </c>
      <c r="B25" s="37" t="s">
        <v>43</v>
      </c>
      <c r="C25" s="39" t="s">
        <v>76</v>
      </c>
      <c r="D25" s="17" t="s">
        <v>20</v>
      </c>
      <c r="E25" s="17" t="s">
        <v>17</v>
      </c>
      <c r="F25" s="18" t="s">
        <v>18</v>
      </c>
      <c r="G25" s="41" t="s">
        <v>61</v>
      </c>
      <c r="H25" s="41" t="s">
        <v>75</v>
      </c>
      <c r="I25" s="38">
        <v>13</v>
      </c>
      <c r="J25" s="38">
        <v>75</v>
      </c>
      <c r="K25" s="38">
        <v>1887</v>
      </c>
      <c r="L25" s="13">
        <f t="shared" si="4"/>
        <v>94.350000000000009</v>
      </c>
      <c r="M25" s="26">
        <v>0.03</v>
      </c>
      <c r="N25" s="20">
        <f t="shared" si="1"/>
        <v>61.556506320000082</v>
      </c>
      <c r="O25" s="20">
        <f t="shared" si="2"/>
        <v>1731.0934936799999</v>
      </c>
      <c r="P25" s="36">
        <v>0.45</v>
      </c>
      <c r="Q25" s="20">
        <f t="shared" si="3"/>
        <v>778.99207215599995</v>
      </c>
      <c r="R25" s="21"/>
    </row>
    <row r="26" spans="1:18" s="22" customFormat="1">
      <c r="A26" s="25">
        <v>25</v>
      </c>
      <c r="B26" s="37" t="s">
        <v>44</v>
      </c>
      <c r="C26" s="39" t="s">
        <v>82</v>
      </c>
      <c r="D26" s="17" t="s">
        <v>20</v>
      </c>
      <c r="E26" s="17" t="s">
        <v>17</v>
      </c>
      <c r="F26" s="18" t="s">
        <v>18</v>
      </c>
      <c r="G26" s="41" t="s">
        <v>83</v>
      </c>
      <c r="H26" s="41" t="s">
        <v>78</v>
      </c>
      <c r="I26" s="38">
        <v>10</v>
      </c>
      <c r="J26" s="38">
        <v>53</v>
      </c>
      <c r="K26" s="38">
        <v>1495.5</v>
      </c>
      <c r="L26" s="13">
        <f t="shared" si="4"/>
        <v>74.775000000000006</v>
      </c>
      <c r="M26" s="26">
        <v>0.03</v>
      </c>
      <c r="N26" s="20">
        <f t="shared" si="1"/>
        <v>48.785243880000067</v>
      </c>
      <c r="O26" s="20">
        <f t="shared" si="2"/>
        <v>1371.9397561200001</v>
      </c>
      <c r="P26" s="36">
        <v>0.45</v>
      </c>
      <c r="Q26" s="20">
        <f t="shared" si="3"/>
        <v>617.37289025400003</v>
      </c>
      <c r="R26" s="21"/>
    </row>
    <row r="27" spans="1:18" s="22" customFormat="1">
      <c r="A27" s="25">
        <v>26</v>
      </c>
      <c r="B27" s="37" t="s">
        <v>45</v>
      </c>
      <c r="C27" s="39" t="s">
        <v>84</v>
      </c>
      <c r="D27" s="17" t="s">
        <v>20</v>
      </c>
      <c r="E27" s="17" t="s">
        <v>17</v>
      </c>
      <c r="F27" s="18" t="s">
        <v>18</v>
      </c>
      <c r="G27" s="41" t="s">
        <v>81</v>
      </c>
      <c r="H27" s="41" t="s">
        <v>81</v>
      </c>
      <c r="I27" s="38">
        <v>1</v>
      </c>
      <c r="J27" s="38">
        <v>31</v>
      </c>
      <c r="K27" s="38">
        <v>930</v>
      </c>
      <c r="L27" s="13">
        <f t="shared" si="4"/>
        <v>46.5</v>
      </c>
      <c r="M27" s="26">
        <v>0.03</v>
      </c>
      <c r="N27" s="20">
        <f t="shared" si="1"/>
        <v>30.337864800000041</v>
      </c>
      <c r="O27" s="20">
        <f t="shared" si="2"/>
        <v>853.16213519999997</v>
      </c>
      <c r="P27" s="36">
        <v>0.45</v>
      </c>
      <c r="Q27" s="20">
        <f t="shared" si="3"/>
        <v>383.92296083999997</v>
      </c>
      <c r="R27" s="21"/>
    </row>
    <row r="28" spans="1:18" s="22" customFormat="1">
      <c r="A28" s="25">
        <v>27</v>
      </c>
      <c r="B28" s="37" t="s">
        <v>46</v>
      </c>
      <c r="C28" s="39" t="s">
        <v>26</v>
      </c>
      <c r="D28" s="17" t="s">
        <v>20</v>
      </c>
      <c r="E28" s="17" t="s">
        <v>17</v>
      </c>
      <c r="F28" s="18" t="s">
        <v>18</v>
      </c>
      <c r="G28" s="40" t="s">
        <v>55</v>
      </c>
      <c r="H28" s="41" t="s">
        <v>56</v>
      </c>
      <c r="I28" s="38">
        <v>8</v>
      </c>
      <c r="J28" s="38">
        <v>34</v>
      </c>
      <c r="K28" s="38">
        <v>902</v>
      </c>
      <c r="L28" s="13">
        <f t="shared" si="4"/>
        <v>45.1</v>
      </c>
      <c r="M28" s="26">
        <v>0.03</v>
      </c>
      <c r="N28" s="20">
        <f t="shared" si="1"/>
        <v>29.424466720000041</v>
      </c>
      <c r="O28" s="20">
        <f t="shared" si="2"/>
        <v>827.47553328000004</v>
      </c>
      <c r="P28" s="36">
        <v>0.45</v>
      </c>
      <c r="Q28" s="20">
        <f t="shared" si="3"/>
        <v>372.36398997600003</v>
      </c>
      <c r="R28" s="21"/>
    </row>
    <row r="29" spans="1:18" s="22" customFormat="1">
      <c r="A29" s="25">
        <v>28</v>
      </c>
      <c r="B29" s="37" t="s">
        <v>47</v>
      </c>
      <c r="C29" s="39" t="s">
        <v>85</v>
      </c>
      <c r="D29" s="17" t="s">
        <v>20</v>
      </c>
      <c r="E29" s="17" t="s">
        <v>17</v>
      </c>
      <c r="F29" s="18" t="s">
        <v>18</v>
      </c>
      <c r="G29" s="41" t="s">
        <v>55</v>
      </c>
      <c r="H29" s="41" t="s">
        <v>86</v>
      </c>
      <c r="I29" s="38">
        <v>14</v>
      </c>
      <c r="J29" s="38">
        <v>29</v>
      </c>
      <c r="K29" s="38">
        <v>761</v>
      </c>
      <c r="L29" s="13">
        <f t="shared" si="4"/>
        <v>38.050000000000004</v>
      </c>
      <c r="M29" s="26">
        <v>0.03</v>
      </c>
      <c r="N29" s="20">
        <f t="shared" si="1"/>
        <v>24.824854960000032</v>
      </c>
      <c r="O29" s="20">
        <f t="shared" si="2"/>
        <v>698.12514504000001</v>
      </c>
      <c r="P29" s="36">
        <v>0.45</v>
      </c>
      <c r="Q29" s="20">
        <f t="shared" si="3"/>
        <v>314.15631526800001</v>
      </c>
      <c r="R29" s="21"/>
    </row>
    <row r="30" spans="1:18" s="22" customFormat="1">
      <c r="A30" s="25">
        <v>29</v>
      </c>
      <c r="B30" s="37" t="s">
        <v>48</v>
      </c>
      <c r="C30" s="39" t="s">
        <v>87</v>
      </c>
      <c r="D30" s="17" t="s">
        <v>20</v>
      </c>
      <c r="E30" s="17" t="s">
        <v>17</v>
      </c>
      <c r="F30" s="18" t="s">
        <v>18</v>
      </c>
      <c r="G30" s="41" t="s">
        <v>83</v>
      </c>
      <c r="H30" s="41" t="s">
        <v>78</v>
      </c>
      <c r="I30" s="38">
        <v>7</v>
      </c>
      <c r="J30" s="38">
        <v>30</v>
      </c>
      <c r="K30" s="38">
        <v>747</v>
      </c>
      <c r="L30" s="13">
        <f t="shared" si="4"/>
        <v>37.35</v>
      </c>
      <c r="M30" s="27">
        <v>0.03</v>
      </c>
      <c r="N30" s="20">
        <f t="shared" si="1"/>
        <v>24.368155920000032</v>
      </c>
      <c r="O30" s="20">
        <f t="shared" si="2"/>
        <v>685.28184408000004</v>
      </c>
      <c r="P30" s="36">
        <v>0.45</v>
      </c>
      <c r="Q30" s="20">
        <f>O30*P30</f>
        <v>308.37682983600001</v>
      </c>
      <c r="R30" s="21"/>
    </row>
    <row r="31" spans="1:18" s="22" customFormat="1">
      <c r="A31" s="25">
        <v>30</v>
      </c>
      <c r="B31" s="37" t="s">
        <v>49</v>
      </c>
      <c r="C31" s="39" t="s">
        <v>88</v>
      </c>
      <c r="D31" s="17" t="s">
        <v>20</v>
      </c>
      <c r="E31" s="17" t="s">
        <v>17</v>
      </c>
      <c r="F31" s="18" t="s">
        <v>18</v>
      </c>
      <c r="G31" s="41" t="s">
        <v>55</v>
      </c>
      <c r="H31" s="41" t="s">
        <v>86</v>
      </c>
      <c r="I31" s="38">
        <v>7</v>
      </c>
      <c r="J31" s="38">
        <v>27</v>
      </c>
      <c r="K31" s="38">
        <v>699</v>
      </c>
      <c r="L31" s="13">
        <f t="shared" si="4"/>
        <v>34.950000000000003</v>
      </c>
      <c r="M31" s="26">
        <v>0.03</v>
      </c>
      <c r="N31" s="20">
        <f t="shared" si="1"/>
        <v>22.802330640000029</v>
      </c>
      <c r="O31" s="20">
        <f t="shared" si="2"/>
        <v>641.24766936000003</v>
      </c>
      <c r="P31" s="36">
        <v>0.45</v>
      </c>
      <c r="Q31" s="20">
        <f t="shared" ref="Q31:Q36" si="5">O31*P31</f>
        <v>288.56145121200001</v>
      </c>
      <c r="R31" s="21"/>
    </row>
    <row r="32" spans="1:18" s="22" customFormat="1">
      <c r="A32" s="25">
        <v>31</v>
      </c>
      <c r="B32" s="37" t="s">
        <v>50</v>
      </c>
      <c r="C32" s="39" t="s">
        <v>89</v>
      </c>
      <c r="D32" s="17" t="s">
        <v>20</v>
      </c>
      <c r="E32" s="17" t="s">
        <v>17</v>
      </c>
      <c r="F32" s="18" t="s">
        <v>18</v>
      </c>
      <c r="G32" s="41" t="s">
        <v>55</v>
      </c>
      <c r="H32" s="41" t="s">
        <v>90</v>
      </c>
      <c r="I32" s="38">
        <v>2</v>
      </c>
      <c r="J32" s="38">
        <v>21</v>
      </c>
      <c r="K32" s="38">
        <v>534</v>
      </c>
      <c r="L32" s="13">
        <f t="shared" si="4"/>
        <v>26.700000000000003</v>
      </c>
      <c r="M32" s="26">
        <v>0.03</v>
      </c>
      <c r="N32" s="20">
        <f t="shared" si="1"/>
        <v>17.419806240000025</v>
      </c>
      <c r="O32" s="20">
        <f t="shared" si="2"/>
        <v>489.88019376</v>
      </c>
      <c r="P32" s="36">
        <v>0.45</v>
      </c>
      <c r="Q32" s="20">
        <f t="shared" si="5"/>
        <v>220.44608719199999</v>
      </c>
      <c r="R32" s="21"/>
    </row>
    <row r="33" spans="1:18" s="22" customFormat="1">
      <c r="A33" s="25">
        <v>32</v>
      </c>
      <c r="B33" s="37" t="s">
        <v>51</v>
      </c>
      <c r="C33" s="39" t="s">
        <v>91</v>
      </c>
      <c r="D33" s="17" t="s">
        <v>20</v>
      </c>
      <c r="E33" s="17" t="s">
        <v>17</v>
      </c>
      <c r="F33" s="18" t="s">
        <v>18</v>
      </c>
      <c r="G33" s="41" t="s">
        <v>55</v>
      </c>
      <c r="H33" s="41" t="s">
        <v>92</v>
      </c>
      <c r="I33" s="38">
        <v>3</v>
      </c>
      <c r="J33" s="38">
        <v>18</v>
      </c>
      <c r="K33" s="38">
        <v>471</v>
      </c>
      <c r="L33" s="13">
        <f t="shared" si="4"/>
        <v>23.55</v>
      </c>
      <c r="M33" s="26">
        <v>0.03</v>
      </c>
      <c r="N33" s="20">
        <f t="shared" si="1"/>
        <v>15.36466056000002</v>
      </c>
      <c r="O33" s="20">
        <f t="shared" si="2"/>
        <v>432.08533943999998</v>
      </c>
      <c r="P33" s="36">
        <v>0.45</v>
      </c>
      <c r="Q33" s="20">
        <f t="shared" si="5"/>
        <v>194.43840274799999</v>
      </c>
      <c r="R33" s="21"/>
    </row>
    <row r="34" spans="1:18" s="22" customFormat="1">
      <c r="A34" s="25">
        <v>33</v>
      </c>
      <c r="B34" s="37" t="s">
        <v>52</v>
      </c>
      <c r="C34" s="39" t="s">
        <v>93</v>
      </c>
      <c r="D34" s="17" t="s">
        <v>20</v>
      </c>
      <c r="E34" s="17" t="s">
        <v>17</v>
      </c>
      <c r="F34" s="18" t="s">
        <v>18</v>
      </c>
      <c r="G34" s="41" t="s">
        <v>55</v>
      </c>
      <c r="H34" s="41" t="s">
        <v>94</v>
      </c>
      <c r="I34" s="38">
        <v>4</v>
      </c>
      <c r="J34" s="38">
        <v>13</v>
      </c>
      <c r="K34" s="38">
        <v>328</v>
      </c>
      <c r="L34" s="13">
        <f t="shared" si="4"/>
        <v>16.400000000000002</v>
      </c>
      <c r="M34" s="27">
        <v>0.03</v>
      </c>
      <c r="N34" s="20">
        <f t="shared" si="1"/>
        <v>10.699806080000014</v>
      </c>
      <c r="O34" s="20">
        <f t="shared" si="2"/>
        <v>300.90019391999999</v>
      </c>
      <c r="P34" s="36">
        <v>0.45</v>
      </c>
      <c r="Q34" s="20">
        <f t="shared" si="5"/>
        <v>135.405087264</v>
      </c>
      <c r="R34" s="21"/>
    </row>
    <row r="35" spans="1:18" s="22" customFormat="1">
      <c r="A35" s="25">
        <v>34</v>
      </c>
      <c r="B35" s="37" t="s">
        <v>53</v>
      </c>
      <c r="C35" s="39" t="s">
        <v>95</v>
      </c>
      <c r="D35" s="17" t="s">
        <v>20</v>
      </c>
      <c r="E35" s="17" t="s">
        <v>17</v>
      </c>
      <c r="F35" s="18" t="s">
        <v>18</v>
      </c>
      <c r="G35" s="41" t="s">
        <v>80</v>
      </c>
      <c r="H35" s="41" t="s">
        <v>75</v>
      </c>
      <c r="I35" s="38">
        <v>3</v>
      </c>
      <c r="J35" s="38">
        <v>6</v>
      </c>
      <c r="K35" s="38">
        <v>180</v>
      </c>
      <c r="L35" s="13">
        <f t="shared" si="4"/>
        <v>9</v>
      </c>
      <c r="M35" s="26">
        <v>0.03</v>
      </c>
      <c r="N35" s="20">
        <f t="shared" si="1"/>
        <v>5.8718448000000079</v>
      </c>
      <c r="O35" s="20">
        <f t="shared" si="2"/>
        <v>165.12815520000001</v>
      </c>
      <c r="P35" s="36">
        <v>0.45</v>
      </c>
      <c r="Q35" s="20">
        <f t="shared" si="5"/>
        <v>74.307669840000003</v>
      </c>
      <c r="R35" s="21"/>
    </row>
    <row r="36" spans="1:18" s="22" customFormat="1">
      <c r="A36" s="25">
        <v>35</v>
      </c>
      <c r="B36" s="37" t="s">
        <v>54</v>
      </c>
      <c r="C36" s="39" t="s">
        <v>96</v>
      </c>
      <c r="D36" s="17" t="s">
        <v>20</v>
      </c>
      <c r="E36" s="17" t="s">
        <v>17</v>
      </c>
      <c r="F36" s="18" t="s">
        <v>18</v>
      </c>
      <c r="G36" s="41" t="s">
        <v>61</v>
      </c>
      <c r="H36" s="41" t="s">
        <v>97</v>
      </c>
      <c r="I36" s="38">
        <v>1</v>
      </c>
      <c r="J36" s="38">
        <v>2</v>
      </c>
      <c r="K36" s="38">
        <v>50</v>
      </c>
      <c r="L36" s="13">
        <f t="shared" si="4"/>
        <v>2.5</v>
      </c>
      <c r="M36" s="26">
        <v>0.03</v>
      </c>
      <c r="N36" s="20">
        <f t="shared" si="1"/>
        <v>1.6310680000000022</v>
      </c>
      <c r="O36" s="20">
        <f t="shared" si="2"/>
        <v>45.868932000000001</v>
      </c>
      <c r="P36" s="36">
        <v>0.45</v>
      </c>
      <c r="Q36" s="20">
        <f t="shared" si="5"/>
        <v>20.641019400000001</v>
      </c>
      <c r="R36" s="21"/>
    </row>
    <row r="37" spans="1:18" s="22" customFormat="1" ht="14.25">
      <c r="A37" s="28">
        <v>36</v>
      </c>
      <c r="B37" s="29" t="s">
        <v>19</v>
      </c>
      <c r="C37" s="30"/>
      <c r="D37" s="30"/>
      <c r="E37" s="30"/>
      <c r="F37" s="31"/>
      <c r="G37" s="32"/>
      <c r="H37" s="32"/>
      <c r="I37" s="33"/>
      <c r="J37" s="30"/>
      <c r="K37" s="12">
        <f>SUM(K2:K36)</f>
        <v>1142184.0900000003</v>
      </c>
      <c r="L37" s="14">
        <f>SUM(L2:L36)</f>
        <v>57109.204499999993</v>
      </c>
      <c r="M37" s="14"/>
      <c r="N37" s="14">
        <f>SUM(N2:N36)</f>
        <v>37259.598386162463</v>
      </c>
      <c r="O37" s="34">
        <f>SUM(O2:O30)</f>
        <v>1045740.1766301576</v>
      </c>
      <c r="P37" s="34"/>
      <c r="Q37" s="34">
        <f>SUM(Q2:Q36)</f>
        <v>479821.7782200693</v>
      </c>
      <c r="R37" s="21"/>
    </row>
    <row r="38" spans="1:18" s="22" customForma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21"/>
    </row>
    <row r="39" spans="1:18" s="22" customForma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21"/>
    </row>
    <row r="40" spans="1:18" s="22" customForma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21"/>
    </row>
    <row r="41" spans="1:18" s="22" customForma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21"/>
    </row>
    <row r="42" spans="1:18">
      <c r="Q42" s="43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cp:lastPrinted>2018-06-05T03:00:36Z</cp:lastPrinted>
  <dcterms:created xsi:type="dcterms:W3CDTF">2018-06-01T06:27:29Z</dcterms:created>
  <dcterms:modified xsi:type="dcterms:W3CDTF">2018-08-02T02:46:06Z</dcterms:modified>
</cp:coreProperties>
</file>