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1840" windowHeight="13740"/>
  </bookViews>
  <sheets>
    <sheet name="月结算表" sheetId="1" r:id="rId1"/>
  </sheets>
  <calcPr calcId="124519"/>
</workbook>
</file>

<file path=xl/calcChain.xml><?xml version="1.0" encoding="utf-8"?>
<calcChain xmlns="http://schemas.openxmlformats.org/spreadsheetml/2006/main">
  <c r="K32" i="1"/>
  <c r="Q31"/>
  <c r="O31"/>
  <c r="N31"/>
  <c r="L31"/>
  <c r="Q30"/>
  <c r="O25"/>
  <c r="Q25" s="1"/>
  <c r="O26"/>
  <c r="Q26" s="1"/>
  <c r="O27"/>
  <c r="Q27" s="1"/>
  <c r="O28"/>
  <c r="Q28" s="1"/>
  <c r="O29"/>
  <c r="Q29" s="1"/>
  <c r="O30"/>
  <c r="N25"/>
  <c r="N26"/>
  <c r="N27"/>
  <c r="N28"/>
  <c r="N29"/>
  <c r="N30"/>
  <c r="L25"/>
  <c r="L26"/>
  <c r="L27"/>
  <c r="L28"/>
  <c r="L29"/>
  <c r="L30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Q20" s="1"/>
  <c r="O21"/>
  <c r="Q21" s="1"/>
  <c r="O22"/>
  <c r="Q22" s="1"/>
  <c r="O23"/>
  <c r="Q23" s="1"/>
  <c r="O24"/>
  <c r="Q24" s="1"/>
  <c r="N11"/>
  <c r="N12"/>
  <c r="N13"/>
  <c r="N14"/>
  <c r="N15"/>
  <c r="N16"/>
  <c r="N17"/>
  <c r="N18"/>
  <c r="N19"/>
  <c r="N20"/>
  <c r="N21"/>
  <c r="N22"/>
  <c r="N23"/>
  <c r="N24"/>
  <c r="O9"/>
  <c r="Q9" s="1"/>
  <c r="N9"/>
  <c r="L11"/>
  <c r="L12"/>
  <c r="L13"/>
  <c r="L14"/>
  <c r="L15"/>
  <c r="L16"/>
  <c r="L17"/>
  <c r="L18"/>
  <c r="L19"/>
  <c r="L20"/>
  <c r="L21"/>
  <c r="L22"/>
  <c r="L23"/>
  <c r="L24"/>
  <c r="L9"/>
  <c r="O10"/>
  <c r="Q10" s="1"/>
  <c r="N10"/>
  <c r="L10"/>
  <c r="O8"/>
  <c r="Q8" s="1"/>
  <c r="N8"/>
  <c r="L8"/>
  <c r="O7"/>
  <c r="Q7" s="1"/>
  <c r="N7"/>
  <c r="L7"/>
  <c r="O6"/>
  <c r="Q6" s="1"/>
  <c r="N6"/>
  <c r="L6"/>
  <c r="O5"/>
  <c r="Q5" s="1"/>
  <c r="Q32" s="1"/>
  <c r="N5"/>
  <c r="L5"/>
  <c r="O4"/>
  <c r="Q4" s="1"/>
  <c r="N4"/>
  <c r="L4"/>
  <c r="O3"/>
  <c r="Q3" s="1"/>
  <c r="N3"/>
  <c r="L3"/>
  <c r="O2"/>
  <c r="Q2" s="1"/>
  <c r="N2"/>
  <c r="L2"/>
  <c r="N32" l="1"/>
  <c r="O32"/>
</calcChain>
</file>

<file path=xl/sharedStrings.xml><?xml version="1.0" encoding="utf-8"?>
<sst xmlns="http://schemas.openxmlformats.org/spreadsheetml/2006/main" count="198" uniqueCount="100">
  <si>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</si>
  <si>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</si>
  <si>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</si>
  <si>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</si>
  <si>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</si>
  <si>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</si>
  <si>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</si>
  <si>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</si>
  <si>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</si>
  <si>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</si>
  <si>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</si>
  <si>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</si>
  <si>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</si>
  <si>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</si>
  <si>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</si>
  <si>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</si>
  <si>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</si>
  <si>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</si>
  <si>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</si>
  <si>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超时空同居</t>
  </si>
  <si>
    <t>001102802018</t>
  </si>
  <si>
    <t>山东齐纳电影城有限公司桓台分公司</t>
    <phoneticPr fontId="1" type="noConversion"/>
  </si>
  <si>
    <t>侏罗纪世界2（数字3D）</t>
  </si>
  <si>
    <t>051201022018</t>
  </si>
  <si>
    <t>猛虫过江</t>
  </si>
  <si>
    <t>001104442018</t>
  </si>
  <si>
    <t>动物世界（数字3D）</t>
  </si>
  <si>
    <t>001203772018</t>
  </si>
  <si>
    <t>超人总动员2（数字3D）</t>
  </si>
  <si>
    <t>051201112018</t>
  </si>
  <si>
    <t>侏罗纪世界2（数字）</t>
  </si>
  <si>
    <t>051101022018</t>
  </si>
  <si>
    <t>金蝉脱壳2：冥府（数字）</t>
  </si>
  <si>
    <t>051101152018</t>
  </si>
  <si>
    <t>阿飞正传（数字）</t>
  </si>
  <si>
    <t>002101142018</t>
  </si>
  <si>
    <t>我不是药神</t>
  </si>
  <si>
    <t>001104962018</t>
  </si>
  <si>
    <t>超人总动员2（数字）</t>
  </si>
  <si>
    <t>051101112018</t>
  </si>
  <si>
    <t>邪不压正</t>
  </si>
  <si>
    <t>001104952018</t>
  </si>
  <si>
    <t>新大头儿子和小头爸爸3俄罗斯奇遇记</t>
  </si>
  <si>
    <t>001b03562018</t>
  </si>
  <si>
    <t>生存家族（数字）</t>
  </si>
  <si>
    <t>012101122018</t>
  </si>
  <si>
    <t>最后一球（数字）</t>
  </si>
  <si>
    <t>091101172018</t>
  </si>
  <si>
    <t>党员登记表</t>
  </si>
  <si>
    <t>001107472017</t>
  </si>
  <si>
    <t>摩天营救（数字3D）</t>
  </si>
  <si>
    <t>051201202018</t>
  </si>
  <si>
    <t>阿修罗（数字3D）</t>
  </si>
  <si>
    <t>001204972018</t>
  </si>
  <si>
    <t>狄仁杰之四大天王（数字3D）</t>
  </si>
  <si>
    <t>001202172018</t>
  </si>
  <si>
    <t>小悟空（数字3D）</t>
  </si>
  <si>
    <t>001c03982018</t>
  </si>
  <si>
    <t>小悟空</t>
  </si>
  <si>
    <t>001b03982018</t>
  </si>
  <si>
    <t>神奇马戏团之动物饼干（数字3D）</t>
  </si>
  <si>
    <t>001c05642018</t>
  </si>
  <si>
    <t>淘气大侦探（数字3D）</t>
  </si>
  <si>
    <t>051201262018</t>
  </si>
  <si>
    <t>风语咒（数字3D）</t>
  </si>
  <si>
    <t>001c05272018</t>
  </si>
  <si>
    <t>西虹市首富</t>
  </si>
  <si>
    <t>001106062018</t>
  </si>
  <si>
    <t>汪星卧底（数字）</t>
  </si>
  <si>
    <t>051101182018</t>
  </si>
  <si>
    <t>淘气大侦探（数字）</t>
  </si>
  <si>
    <t>051101262018</t>
  </si>
  <si>
    <t>萌学园：寻找盘古</t>
  </si>
  <si>
    <t>001108392016</t>
  </si>
  <si>
    <t>神奇马戏团之动物饼干</t>
  </si>
  <si>
    <t>001b05642018</t>
  </si>
  <si>
    <t>神秘世界历险记4</t>
  </si>
  <si>
    <t>001b05332018</t>
  </si>
  <si>
    <t>神秘世界历险记4（数字3D）</t>
  </si>
  <si>
    <t>001c05332018</t>
  </si>
  <si>
    <t>2018-07-01</t>
  </si>
  <si>
    <t>2018-07-31</t>
  </si>
  <si>
    <t>2018-07-13</t>
  </si>
  <si>
    <t>2018-07-19</t>
  </si>
  <si>
    <t>2018-07-09</t>
  </si>
  <si>
    <t>2018-07-06</t>
  </si>
  <si>
    <t>2018-07-25</t>
  </si>
  <si>
    <t>2018-07-26</t>
  </si>
  <si>
    <t>2018-07-04</t>
  </si>
  <si>
    <t>2018-07-18</t>
  </si>
  <si>
    <t>2018-07-02</t>
  </si>
  <si>
    <t>2018-07-12</t>
  </si>
  <si>
    <t>2018-07-03</t>
  </si>
  <si>
    <t>2018-07-20</t>
  </si>
  <si>
    <t>2018-07-27</t>
  </si>
  <si>
    <t>2018-07-14</t>
  </si>
  <si>
    <t>2018-07-21</t>
  </si>
  <si>
    <t>2018-07-22</t>
  </si>
  <si>
    <t>2018-07-29</t>
  </si>
  <si>
    <t>2018-07-28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</si>
</sst>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3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4" fillId="0" borderId="0" xfId="0" applyFont="1"/>
    <xf numFmtId="0" fontId="0" fillId="0" borderId="3" xfId="0" applyFill="1" applyBorder="1"/>
    <xf numFmtId="49" fontId="5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/>
    <xf numFmtId="14" fontId="0" fillId="0" borderId="3" xfId="0" applyNumberFormat="1" applyFill="1" applyBorder="1"/>
    <xf numFmtId="176" fontId="0" fillId="0" borderId="3" xfId="0" applyNumberFormat="1" applyFill="1" applyBorder="1"/>
    <xf numFmtId="177" fontId="0" fillId="0" borderId="3" xfId="0" applyNumberFormat="1" applyFill="1" applyBorder="1"/>
    <xf numFmtId="176" fontId="0" fillId="0" borderId="6" xfId="0" applyNumberFormat="1" applyFill="1" applyBorder="1" applyAlignment="1">
      <alignment horizontal="right"/>
    </xf>
    <xf numFmtId="176" fontId="7" fillId="2" borderId="1" xfId="0" applyNumberFormat="1" applyFont="1" applyFill="1" applyBorder="1" applyAlignment="1" applyProtection="1">
      <alignment horizontal="center" wrapText="1"/>
    </xf>
    <xf numFmtId="177" fontId="7" fillId="2" borderId="1" xfId="0" applyNumberFormat="1" applyFont="1" applyFill="1" applyBorder="1" applyAlignment="1" applyProtection="1">
      <alignment horizontal="center" wrapText="1"/>
    </xf>
    <xf numFmtId="49" fontId="3" fillId="0" borderId="0" xfId="0" applyNumberFormat="1" applyFont="1"/>
    <xf numFmtId="49" fontId="6" fillId="2" borderId="2" xfId="0" applyNumberFormat="1" applyFont="1" applyFill="1" applyBorder="1" applyAlignment="1" applyProtection="1">
      <alignment horizontal="center" wrapText="1"/>
    </xf>
    <xf numFmtId="49" fontId="7" fillId="2" borderId="2" xfId="0" applyNumberFormat="1" applyFont="1" applyFill="1" applyBorder="1" applyAlignment="1" applyProtection="1">
      <alignment horizontal="center" wrapText="1"/>
    </xf>
    <xf numFmtId="176" fontId="7" fillId="2" borderId="2" xfId="0" applyNumberFormat="1" applyFont="1" applyFill="1" applyBorder="1" applyAlignment="1" applyProtection="1">
      <alignment horizontal="center" wrapText="1"/>
    </xf>
    <xf numFmtId="14" fontId="7" fillId="2" borderId="2" xfId="0" applyNumberFormat="1" applyFont="1" applyFill="1" applyBorder="1" applyAlignment="1" applyProtection="1">
      <alignment horizontal="center" wrapText="1"/>
    </xf>
    <xf numFmtId="0" fontId="10" fillId="0" borderId="3" xfId="0" applyFont="1" applyBorder="1" applyAlignment="1" applyProtection="1">
      <alignment vertical="center"/>
    </xf>
    <xf numFmtId="0" fontId="9" fillId="0" borderId="3" xfId="0" applyFont="1" applyBorder="1" applyAlignment="1" applyProtection="1">
      <alignment vertical="center"/>
    </xf>
    <xf numFmtId="176" fontId="8" fillId="0" borderId="1" xfId="0" applyNumberFormat="1" applyFont="1" applyFill="1" applyBorder="1" applyAlignment="1">
      <alignment horizontal="right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/>
    <xf numFmtId="176" fontId="8" fillId="0" borderId="4" xfId="0" applyNumberFormat="1" applyFont="1" applyFill="1" applyBorder="1" applyAlignment="1">
      <alignment horizontal="right" vertical="center"/>
    </xf>
    <xf numFmtId="176" fontId="8" fillId="0" borderId="2" xfId="0" applyNumberFormat="1" applyFont="1" applyFill="1" applyBorder="1" applyAlignment="1">
      <alignment horizontal="right" vertical="center"/>
    </xf>
    <xf numFmtId="176" fontId="8" fillId="0" borderId="5" xfId="0" applyNumberFormat="1" applyFont="1" applyFill="1" applyBorder="1" applyAlignment="1">
      <alignment horizontal="right" vertical="center"/>
    </xf>
    <xf numFmtId="49" fontId="12" fillId="3" borderId="3" xfId="0" applyNumberFormat="1" applyFont="1" applyFill="1" applyBorder="1" applyAlignment="1">
      <alignment horizontal="left" vertical="center" wrapText="1"/>
    </xf>
    <xf numFmtId="1" fontId="12" fillId="3" borderId="3" xfId="0" applyNumberFormat="1" applyFont="1" applyFill="1" applyBorder="1" applyAlignment="1">
      <alignment horizontal="right" vertical="center" wrapText="1"/>
    </xf>
    <xf numFmtId="2" fontId="12" fillId="3" borderId="3" xfId="0" applyNumberFormat="1" applyFont="1" applyFill="1" applyBorder="1" applyAlignment="1">
      <alignment horizontal="right" vertical="center" wrapText="1"/>
    </xf>
    <xf numFmtId="22" fontId="12" fillId="3" borderId="3" xfId="0" applyNumberFormat="1" applyFont="1" applyFill="1" applyBorder="1" applyAlignment="1">
      <alignment horizontal="left" vertical="center" wrapText="1"/>
    </xf>
    <xf numFmtId="176" fontId="8" fillId="0" borderId="7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 applyProtection="1">
      <alignment horizontal="center" wrapText="1"/>
    </xf>
    <xf numFmtId="0" fontId="8" fillId="0" borderId="3" xfId="0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 applyProtection="1">
      <alignment horizontal="center" vertical="center"/>
    </xf>
    <xf numFmtId="176" fontId="8" fillId="0" borderId="3" xfId="0" applyNumberFormat="1" applyFont="1" applyFill="1" applyBorder="1" applyAlignment="1">
      <alignment horizontal="right" vertical="center"/>
    </xf>
    <xf numFmtId="49" fontId="11" fillId="0" borderId="3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5"/>
  <sheetViews>
    <sheetView tabSelected="1" topLeftCell="A16" workbookViewId="0">
      <selection activeCell="A16" sqref="A16:XFD16"/>
    </sheetView>
  </sheetViews>
  <sheetFormatPr defaultColWidth="16" defaultRowHeight="12.75"/>
  <cols>
    <col min="1" max="1" width="8.42578125" customWidth="1"/>
    <col min="2" max="2" width="28.5703125" style="2" customWidth="1"/>
    <col min="3" max="3" width="13.85546875" style="2" bestFit="1" customWidth="1"/>
    <col min="4" max="4" width="28.42578125" style="2" customWidth="1"/>
    <col min="5" max="5" width="10.85546875" style="2" customWidth="1"/>
    <col min="6" max="6" width="10.7109375" style="2" customWidth="1"/>
    <col min="7" max="7" width="11.85546875" style="1" customWidth="1"/>
    <col min="8" max="8" width="11" style="1" customWidth="1"/>
    <col min="9" max="9" width="8.7109375" style="2" customWidth="1"/>
    <col min="10" max="10" width="8.85546875" style="2" customWidth="1"/>
    <col min="11" max="11" width="10.28515625" style="3" customWidth="1"/>
    <col min="12" max="12" width="15.85546875" style="3" customWidth="1"/>
    <col min="13" max="13" width="10.85546875" style="3" customWidth="1"/>
    <col min="14" max="14" width="9.42578125" style="3" customWidth="1"/>
    <col min="15" max="15" width="11.5703125" style="3" customWidth="1"/>
    <col min="16" max="16" width="10.85546875" style="4" customWidth="1"/>
    <col min="17" max="17" width="11.5703125" style="3" customWidth="1"/>
  </cols>
  <sheetData>
    <row r="1" spans="1:17" s="10" customFormat="1" ht="15.75">
      <c r="A1" s="38" t="s">
        <v>0</v>
      </c>
      <c r="B1" s="22" t="s">
        <v>7</v>
      </c>
      <c r="C1" s="21" t="s">
        <v>1</v>
      </c>
      <c r="D1" s="22" t="s">
        <v>17</v>
      </c>
      <c r="E1" s="22" t="s">
        <v>18</v>
      </c>
      <c r="F1" s="22" t="s">
        <v>10</v>
      </c>
      <c r="G1" s="24" t="s">
        <v>2</v>
      </c>
      <c r="H1" s="24" t="s">
        <v>3</v>
      </c>
      <c r="I1" s="22" t="s">
        <v>4</v>
      </c>
      <c r="J1" s="22" t="s">
        <v>5</v>
      </c>
      <c r="K1" s="23" t="s">
        <v>6</v>
      </c>
      <c r="L1" s="23" t="s">
        <v>11</v>
      </c>
      <c r="M1" s="18" t="s">
        <v>12</v>
      </c>
      <c r="N1" s="18" t="s">
        <v>13</v>
      </c>
      <c r="O1" s="18" t="s">
        <v>8</v>
      </c>
      <c r="P1" s="19" t="s">
        <v>14</v>
      </c>
      <c r="Q1" s="18" t="s">
        <v>9</v>
      </c>
    </row>
    <row r="2" spans="1:17" s="29" customFormat="1" ht="18" customHeight="1">
      <c r="A2" s="39">
        <v>1</v>
      </c>
      <c r="B2" s="36" t="s">
        <v>36</v>
      </c>
      <c r="C2" s="33" t="s">
        <v>37</v>
      </c>
      <c r="D2" s="25" t="s">
        <v>21</v>
      </c>
      <c r="E2" s="26">
        <v>37040801</v>
      </c>
      <c r="F2" s="40" t="s">
        <v>15</v>
      </c>
      <c r="G2" s="33" t="s">
        <v>80</v>
      </c>
      <c r="H2" s="33" t="s">
        <v>81</v>
      </c>
      <c r="I2" s="34">
        <v>449</v>
      </c>
      <c r="J2" s="34">
        <v>9716</v>
      </c>
      <c r="K2" s="35">
        <v>324785</v>
      </c>
      <c r="L2" s="41">
        <f>K2*0.05</f>
        <v>16239.25</v>
      </c>
      <c r="M2" s="37">
        <v>0.03</v>
      </c>
      <c r="N2" s="27">
        <f>K2*(1-0.96737864)</f>
        <v>10594.928407600015</v>
      </c>
      <c r="O2" s="27">
        <f>K2*0.91737864</f>
        <v>297950.82159240003</v>
      </c>
      <c r="P2" s="28">
        <v>0.48</v>
      </c>
      <c r="Q2" s="27">
        <f>ROUND(O2*P2,2)</f>
        <v>143016.39000000001</v>
      </c>
    </row>
    <row r="3" spans="1:17" s="29" customFormat="1" ht="18" customHeight="1">
      <c r="A3" s="39">
        <v>2</v>
      </c>
      <c r="B3" s="36" t="s">
        <v>40</v>
      </c>
      <c r="C3" s="33" t="s">
        <v>41</v>
      </c>
      <c r="D3" s="25" t="s">
        <v>21</v>
      </c>
      <c r="E3" s="26">
        <v>37040801</v>
      </c>
      <c r="F3" s="42" t="s">
        <v>15</v>
      </c>
      <c r="G3" s="33" t="s">
        <v>82</v>
      </c>
      <c r="H3" s="33" t="s">
        <v>81</v>
      </c>
      <c r="I3" s="34">
        <v>116</v>
      </c>
      <c r="J3" s="34">
        <v>1783</v>
      </c>
      <c r="K3" s="35">
        <v>60475</v>
      </c>
      <c r="L3" s="41">
        <f>K3*0.05</f>
        <v>3023.75</v>
      </c>
      <c r="M3" s="37">
        <v>0.03</v>
      </c>
      <c r="N3" s="27">
        <f t="shared" ref="N3:N31" si="0">K3*(1-0.96737864)</f>
        <v>1972.7767460000027</v>
      </c>
      <c r="O3" s="27">
        <f t="shared" ref="O3:O31" si="1">K3*0.91737864</f>
        <v>55478.473254000004</v>
      </c>
      <c r="P3" s="28">
        <v>0.48</v>
      </c>
      <c r="Q3" s="27">
        <f t="shared" ref="Q3:Q31" si="2">ROUND(O3*P3,2)</f>
        <v>26629.67</v>
      </c>
    </row>
    <row r="4" spans="1:17" s="29" customFormat="1" ht="18" customHeight="1">
      <c r="A4" s="39">
        <v>3</v>
      </c>
      <c r="B4" s="36" t="s">
        <v>26</v>
      </c>
      <c r="C4" s="33" t="s">
        <v>27</v>
      </c>
      <c r="D4" s="25" t="s">
        <v>21</v>
      </c>
      <c r="E4" s="26">
        <v>37040801</v>
      </c>
      <c r="F4" s="42" t="s">
        <v>15</v>
      </c>
      <c r="G4" s="33" t="s">
        <v>80</v>
      </c>
      <c r="H4" s="33" t="s">
        <v>83</v>
      </c>
      <c r="I4" s="34">
        <v>74</v>
      </c>
      <c r="J4" s="34">
        <v>515</v>
      </c>
      <c r="K4" s="35">
        <v>17245</v>
      </c>
      <c r="L4" s="41">
        <f t="shared" ref="L4:L31" si="3">K4*0.05</f>
        <v>862.25</v>
      </c>
      <c r="M4" s="37">
        <v>0.03</v>
      </c>
      <c r="N4" s="27">
        <f t="shared" si="0"/>
        <v>562.55535320000081</v>
      </c>
      <c r="O4" s="27">
        <f t="shared" si="1"/>
        <v>15820.194646800001</v>
      </c>
      <c r="P4" s="28">
        <v>0.48</v>
      </c>
      <c r="Q4" s="27">
        <f t="shared" si="2"/>
        <v>7593.69</v>
      </c>
    </row>
    <row r="5" spans="1:17" s="29" customFormat="1" ht="18" customHeight="1">
      <c r="A5" s="39">
        <v>4</v>
      </c>
      <c r="B5" s="36" t="s">
        <v>32</v>
      </c>
      <c r="C5" s="33" t="s">
        <v>33</v>
      </c>
      <c r="D5" s="25" t="s">
        <v>21</v>
      </c>
      <c r="E5" s="26">
        <v>37040801</v>
      </c>
      <c r="F5" s="42" t="s">
        <v>15</v>
      </c>
      <c r="G5" s="33" t="s">
        <v>80</v>
      </c>
      <c r="H5" s="33" t="s">
        <v>84</v>
      </c>
      <c r="I5" s="34">
        <v>14</v>
      </c>
      <c r="J5" s="34">
        <v>55</v>
      </c>
      <c r="K5" s="35">
        <v>1605</v>
      </c>
      <c r="L5" s="41">
        <f t="shared" si="3"/>
        <v>80.25</v>
      </c>
      <c r="M5" s="37">
        <v>0.03</v>
      </c>
      <c r="N5" s="27">
        <f>K5*(1-0.96737864)</f>
        <v>52.357282800000071</v>
      </c>
      <c r="O5" s="30">
        <f t="shared" si="1"/>
        <v>1472.3927172000001</v>
      </c>
      <c r="P5" s="28">
        <v>0.48</v>
      </c>
      <c r="Q5" s="27">
        <f t="shared" si="2"/>
        <v>706.75</v>
      </c>
    </row>
    <row r="6" spans="1:17" s="29" customFormat="1" ht="18" customHeight="1">
      <c r="A6" s="39">
        <v>5</v>
      </c>
      <c r="B6" s="36" t="s">
        <v>42</v>
      </c>
      <c r="C6" s="33" t="s">
        <v>43</v>
      </c>
      <c r="D6" s="25" t="s">
        <v>21</v>
      </c>
      <c r="E6" s="26">
        <v>37040801</v>
      </c>
      <c r="F6" s="42" t="s">
        <v>15</v>
      </c>
      <c r="G6" s="33" t="s">
        <v>85</v>
      </c>
      <c r="H6" s="33" t="s">
        <v>81</v>
      </c>
      <c r="I6" s="34">
        <v>84</v>
      </c>
      <c r="J6" s="34">
        <v>919</v>
      </c>
      <c r="K6" s="35">
        <v>30815</v>
      </c>
      <c r="L6" s="41">
        <f t="shared" si="3"/>
        <v>1540.75</v>
      </c>
      <c r="M6" s="37">
        <v>0.03</v>
      </c>
      <c r="N6" s="27">
        <f t="shared" si="0"/>
        <v>1005.2272084000014</v>
      </c>
      <c r="O6" s="30">
        <f t="shared" si="1"/>
        <v>28269.0227916</v>
      </c>
      <c r="P6" s="28">
        <v>0.48</v>
      </c>
      <c r="Q6" s="27">
        <f t="shared" si="2"/>
        <v>13569.13</v>
      </c>
    </row>
    <row r="7" spans="1:17" s="29" customFormat="1" ht="18" customHeight="1">
      <c r="A7" s="39">
        <v>6</v>
      </c>
      <c r="B7" s="36" t="s">
        <v>28</v>
      </c>
      <c r="C7" s="33" t="s">
        <v>29</v>
      </c>
      <c r="D7" s="25" t="s">
        <v>21</v>
      </c>
      <c r="E7" s="26">
        <v>37040801</v>
      </c>
      <c r="F7" s="42" t="s">
        <v>15</v>
      </c>
      <c r="G7" s="33" t="s">
        <v>80</v>
      </c>
      <c r="H7" s="33" t="s">
        <v>83</v>
      </c>
      <c r="I7" s="34">
        <v>34</v>
      </c>
      <c r="J7" s="34">
        <v>247</v>
      </c>
      <c r="K7" s="35">
        <v>7005</v>
      </c>
      <c r="L7" s="41">
        <f t="shared" si="3"/>
        <v>350.25</v>
      </c>
      <c r="M7" s="37">
        <v>0.03</v>
      </c>
      <c r="N7" s="27">
        <f>K7*(1-0.96737864)</f>
        <v>228.51262680000031</v>
      </c>
      <c r="O7" s="30">
        <f t="shared" si="1"/>
        <v>6426.2373732000005</v>
      </c>
      <c r="P7" s="28">
        <v>0.48</v>
      </c>
      <c r="Q7" s="27">
        <f t="shared" si="2"/>
        <v>3084.59</v>
      </c>
    </row>
    <row r="8" spans="1:17" s="29" customFormat="1" ht="18" customHeight="1">
      <c r="A8" s="39">
        <v>7</v>
      </c>
      <c r="B8" s="36" t="s">
        <v>22</v>
      </c>
      <c r="C8" s="33" t="s">
        <v>23</v>
      </c>
      <c r="D8" s="25" t="s">
        <v>21</v>
      </c>
      <c r="E8" s="26">
        <v>37040801</v>
      </c>
      <c r="F8" s="42" t="s">
        <v>15</v>
      </c>
      <c r="G8" s="33" t="s">
        <v>80</v>
      </c>
      <c r="H8" s="33" t="s">
        <v>86</v>
      </c>
      <c r="I8" s="34">
        <v>42</v>
      </c>
      <c r="J8" s="34">
        <v>278</v>
      </c>
      <c r="K8" s="35">
        <v>9090</v>
      </c>
      <c r="L8" s="41">
        <f t="shared" si="3"/>
        <v>454.5</v>
      </c>
      <c r="M8" s="37">
        <v>0.03</v>
      </c>
      <c r="N8" s="27">
        <f t="shared" si="0"/>
        <v>296.52816240000038</v>
      </c>
      <c r="O8" s="30">
        <f t="shared" si="1"/>
        <v>8338.9718376000001</v>
      </c>
      <c r="P8" s="28">
        <v>0.48</v>
      </c>
      <c r="Q8" s="27">
        <f t="shared" si="2"/>
        <v>4002.71</v>
      </c>
    </row>
    <row r="9" spans="1:17" s="29" customFormat="1" ht="18" customHeight="1">
      <c r="A9" s="39">
        <v>8</v>
      </c>
      <c r="B9" s="36" t="s">
        <v>30</v>
      </c>
      <c r="C9" s="33" t="s">
        <v>31</v>
      </c>
      <c r="D9" s="25" t="s">
        <v>21</v>
      </c>
      <c r="E9" s="26">
        <v>37040801</v>
      </c>
      <c r="F9" s="42" t="s">
        <v>15</v>
      </c>
      <c r="G9" s="33" t="s">
        <v>80</v>
      </c>
      <c r="H9" s="33" t="s">
        <v>87</v>
      </c>
      <c r="I9" s="34">
        <v>37</v>
      </c>
      <c r="J9" s="34">
        <v>275</v>
      </c>
      <c r="K9" s="35">
        <v>9350</v>
      </c>
      <c r="L9" s="41">
        <f t="shared" si="3"/>
        <v>467.5</v>
      </c>
      <c r="M9" s="37">
        <v>0.03</v>
      </c>
      <c r="N9" s="27">
        <f t="shared" si="0"/>
        <v>305.00971600000042</v>
      </c>
      <c r="O9" s="30">
        <f t="shared" si="1"/>
        <v>8577.4902839999995</v>
      </c>
      <c r="P9" s="28">
        <v>0.48</v>
      </c>
      <c r="Q9" s="27">
        <f t="shared" si="2"/>
        <v>4117.2</v>
      </c>
    </row>
    <row r="10" spans="1:17" s="29" customFormat="1" ht="18" customHeight="1">
      <c r="A10" s="39">
        <v>9</v>
      </c>
      <c r="B10" s="36" t="s">
        <v>24</v>
      </c>
      <c r="C10" s="33" t="s">
        <v>25</v>
      </c>
      <c r="D10" s="25" t="s">
        <v>21</v>
      </c>
      <c r="E10" s="26">
        <v>37040801</v>
      </c>
      <c r="F10" s="42" t="s">
        <v>15</v>
      </c>
      <c r="G10" s="33" t="s">
        <v>80</v>
      </c>
      <c r="H10" s="33" t="s">
        <v>88</v>
      </c>
      <c r="I10" s="34">
        <v>8</v>
      </c>
      <c r="J10" s="34">
        <v>24</v>
      </c>
      <c r="K10" s="35">
        <v>755</v>
      </c>
      <c r="L10" s="41">
        <f t="shared" si="3"/>
        <v>37.75</v>
      </c>
      <c r="M10" s="37">
        <v>0.03</v>
      </c>
      <c r="N10" s="31">
        <f t="shared" si="0"/>
        <v>24.629126800000034</v>
      </c>
      <c r="O10" s="32">
        <f t="shared" si="1"/>
        <v>692.62087320000001</v>
      </c>
      <c r="P10" s="28">
        <v>0.48</v>
      </c>
      <c r="Q10" s="27">
        <f t="shared" si="2"/>
        <v>332.46</v>
      </c>
    </row>
    <row r="11" spans="1:17" s="29" customFormat="1" ht="18" customHeight="1">
      <c r="A11" s="39">
        <v>10</v>
      </c>
      <c r="B11" s="36" t="s">
        <v>38</v>
      </c>
      <c r="C11" s="33" t="s">
        <v>39</v>
      </c>
      <c r="D11" s="25" t="s">
        <v>21</v>
      </c>
      <c r="E11" s="26">
        <v>37040801</v>
      </c>
      <c r="F11" s="42" t="s">
        <v>15</v>
      </c>
      <c r="G11" s="33" t="s">
        <v>80</v>
      </c>
      <c r="H11" s="33" t="s">
        <v>89</v>
      </c>
      <c r="I11" s="34">
        <v>10</v>
      </c>
      <c r="J11" s="34">
        <v>77</v>
      </c>
      <c r="K11" s="35">
        <v>2400</v>
      </c>
      <c r="L11" s="41">
        <f t="shared" si="3"/>
        <v>120</v>
      </c>
      <c r="M11" s="37">
        <v>0.03</v>
      </c>
      <c r="N11" s="31">
        <f t="shared" si="0"/>
        <v>78.291264000000098</v>
      </c>
      <c r="O11" s="32">
        <f t="shared" si="1"/>
        <v>2201.708736</v>
      </c>
      <c r="P11" s="28">
        <v>0.48</v>
      </c>
      <c r="Q11" s="27">
        <f t="shared" si="2"/>
        <v>1056.82</v>
      </c>
    </row>
    <row r="12" spans="1:17" s="29" customFormat="1" ht="18" customHeight="1">
      <c r="A12" s="39">
        <v>11</v>
      </c>
      <c r="B12" s="36" t="s">
        <v>19</v>
      </c>
      <c r="C12" s="33" t="s">
        <v>20</v>
      </c>
      <c r="D12" s="25" t="s">
        <v>21</v>
      </c>
      <c r="E12" s="26">
        <v>37040801</v>
      </c>
      <c r="F12" s="42" t="s">
        <v>15</v>
      </c>
      <c r="G12" s="33" t="s">
        <v>90</v>
      </c>
      <c r="H12" s="33" t="s">
        <v>88</v>
      </c>
      <c r="I12" s="34">
        <v>3</v>
      </c>
      <c r="J12" s="34">
        <v>9</v>
      </c>
      <c r="K12" s="35">
        <v>315</v>
      </c>
      <c r="L12" s="41">
        <f t="shared" si="3"/>
        <v>15.75</v>
      </c>
      <c r="M12" s="37">
        <v>0.03</v>
      </c>
      <c r="N12" s="31">
        <f t="shared" si="0"/>
        <v>10.275728400000014</v>
      </c>
      <c r="O12" s="32">
        <f t="shared" si="1"/>
        <v>288.97427160000001</v>
      </c>
      <c r="P12" s="28">
        <v>0.48</v>
      </c>
      <c r="Q12" s="27">
        <f t="shared" si="2"/>
        <v>138.71</v>
      </c>
    </row>
    <row r="13" spans="1:17" s="29" customFormat="1" ht="18" customHeight="1">
      <c r="A13" s="39">
        <v>12</v>
      </c>
      <c r="B13" s="36" t="s">
        <v>44</v>
      </c>
      <c r="C13" s="33" t="s">
        <v>45</v>
      </c>
      <c r="D13" s="25" t="s">
        <v>21</v>
      </c>
      <c r="E13" s="26">
        <v>37040801</v>
      </c>
      <c r="F13" s="42" t="s">
        <v>15</v>
      </c>
      <c r="G13" s="33" t="s">
        <v>90</v>
      </c>
      <c r="H13" s="33" t="s">
        <v>88</v>
      </c>
      <c r="I13" s="34">
        <v>3</v>
      </c>
      <c r="J13" s="34">
        <v>2</v>
      </c>
      <c r="K13" s="35">
        <v>60</v>
      </c>
      <c r="L13" s="41">
        <f t="shared" si="3"/>
        <v>3</v>
      </c>
      <c r="M13" s="37">
        <v>0.03</v>
      </c>
      <c r="N13" s="31">
        <f t="shared" si="0"/>
        <v>1.9572816000000026</v>
      </c>
      <c r="O13" s="32">
        <f t="shared" si="1"/>
        <v>55.042718399999998</v>
      </c>
      <c r="P13" s="28">
        <v>0.48</v>
      </c>
      <c r="Q13" s="27">
        <f t="shared" si="2"/>
        <v>26.42</v>
      </c>
    </row>
    <row r="14" spans="1:17" s="29" customFormat="1" ht="18" customHeight="1">
      <c r="A14" s="39">
        <v>13</v>
      </c>
      <c r="B14" s="36" t="s">
        <v>34</v>
      </c>
      <c r="C14" s="33" t="s">
        <v>35</v>
      </c>
      <c r="D14" s="25" t="s">
        <v>21</v>
      </c>
      <c r="E14" s="26">
        <v>37040801</v>
      </c>
      <c r="F14" s="42" t="s">
        <v>15</v>
      </c>
      <c r="G14" s="33" t="s">
        <v>90</v>
      </c>
      <c r="H14" s="33" t="s">
        <v>91</v>
      </c>
      <c r="I14" s="34">
        <v>16</v>
      </c>
      <c r="J14" s="34">
        <v>272</v>
      </c>
      <c r="K14" s="35">
        <v>8155</v>
      </c>
      <c r="L14" s="41">
        <f t="shared" si="3"/>
        <v>407.75</v>
      </c>
      <c r="M14" s="37">
        <v>0.03</v>
      </c>
      <c r="N14" s="31">
        <f t="shared" si="0"/>
        <v>266.02719080000037</v>
      </c>
      <c r="O14" s="32">
        <f t="shared" si="1"/>
        <v>7481.2228092000005</v>
      </c>
      <c r="P14" s="28">
        <v>0.48</v>
      </c>
      <c r="Q14" s="27">
        <f t="shared" si="2"/>
        <v>3590.99</v>
      </c>
    </row>
    <row r="15" spans="1:17" s="29" customFormat="1" ht="18" customHeight="1">
      <c r="A15" s="39">
        <v>14</v>
      </c>
      <c r="B15" s="36" t="s">
        <v>46</v>
      </c>
      <c r="C15" s="33" t="s">
        <v>47</v>
      </c>
      <c r="D15" s="25" t="s">
        <v>21</v>
      </c>
      <c r="E15" s="26">
        <v>37040801</v>
      </c>
      <c r="F15" s="42" t="s">
        <v>15</v>
      </c>
      <c r="G15" s="33" t="s">
        <v>92</v>
      </c>
      <c r="H15" s="33" t="s">
        <v>92</v>
      </c>
      <c r="I15" s="34">
        <v>1</v>
      </c>
      <c r="J15" s="34">
        <v>4</v>
      </c>
      <c r="K15" s="35">
        <v>140</v>
      </c>
      <c r="L15" s="41">
        <f t="shared" si="3"/>
        <v>7</v>
      </c>
      <c r="M15" s="37">
        <v>0.03</v>
      </c>
      <c r="N15" s="31">
        <f t="shared" si="0"/>
        <v>4.5669904000000061</v>
      </c>
      <c r="O15" s="32">
        <f t="shared" si="1"/>
        <v>128.43300959999999</v>
      </c>
      <c r="P15" s="28">
        <v>0.48</v>
      </c>
      <c r="Q15" s="27">
        <f t="shared" si="2"/>
        <v>61.65</v>
      </c>
    </row>
    <row r="16" spans="1:17" s="29" customFormat="1" ht="18" customHeight="1">
      <c r="A16" s="39">
        <v>15</v>
      </c>
      <c r="B16" s="36" t="s">
        <v>48</v>
      </c>
      <c r="C16" s="33" t="s">
        <v>49</v>
      </c>
      <c r="D16" s="25" t="s">
        <v>21</v>
      </c>
      <c r="E16" s="26">
        <v>37040801</v>
      </c>
      <c r="F16" s="42" t="s">
        <v>15</v>
      </c>
      <c r="G16" s="33" t="s">
        <v>85</v>
      </c>
      <c r="H16" s="33" t="s">
        <v>85</v>
      </c>
      <c r="I16" s="34">
        <v>1</v>
      </c>
      <c r="J16" s="34">
        <v>63</v>
      </c>
      <c r="K16" s="35">
        <v>2205</v>
      </c>
      <c r="L16" s="41">
        <f t="shared" si="3"/>
        <v>110.25</v>
      </c>
      <c r="M16" s="37">
        <v>0.03</v>
      </c>
      <c r="N16" s="31">
        <f t="shared" si="0"/>
        <v>71.930098800000096</v>
      </c>
      <c r="O16" s="32">
        <f t="shared" si="1"/>
        <v>2022.8199012</v>
      </c>
      <c r="P16" s="28">
        <v>0.48</v>
      </c>
      <c r="Q16" s="27">
        <f t="shared" si="2"/>
        <v>970.95</v>
      </c>
    </row>
    <row r="17" spans="1:17" s="29" customFormat="1" ht="18" customHeight="1">
      <c r="A17" s="39">
        <v>16</v>
      </c>
      <c r="B17" s="36" t="s">
        <v>50</v>
      </c>
      <c r="C17" s="33" t="s">
        <v>51</v>
      </c>
      <c r="D17" s="25" t="s">
        <v>21</v>
      </c>
      <c r="E17" s="26">
        <v>37040801</v>
      </c>
      <c r="F17" s="42" t="s">
        <v>15</v>
      </c>
      <c r="G17" s="33" t="s">
        <v>93</v>
      </c>
      <c r="H17" s="33" t="s">
        <v>81</v>
      </c>
      <c r="I17" s="34">
        <v>82</v>
      </c>
      <c r="J17" s="34">
        <v>890</v>
      </c>
      <c r="K17" s="35">
        <v>25840</v>
      </c>
      <c r="L17" s="41">
        <f t="shared" si="3"/>
        <v>1292</v>
      </c>
      <c r="M17" s="37">
        <v>0.03</v>
      </c>
      <c r="N17" s="31">
        <f t="shared" si="0"/>
        <v>842.93594240000118</v>
      </c>
      <c r="O17" s="32">
        <f t="shared" si="1"/>
        <v>23705.064057600001</v>
      </c>
      <c r="P17" s="28">
        <v>0.48</v>
      </c>
      <c r="Q17" s="27">
        <f t="shared" si="2"/>
        <v>11378.43</v>
      </c>
    </row>
    <row r="18" spans="1:17" s="29" customFormat="1" ht="18" customHeight="1">
      <c r="A18" s="39">
        <v>17</v>
      </c>
      <c r="B18" s="36" t="s">
        <v>52</v>
      </c>
      <c r="C18" s="33" t="s">
        <v>53</v>
      </c>
      <c r="D18" s="25" t="s">
        <v>21</v>
      </c>
      <c r="E18" s="26">
        <v>37040801</v>
      </c>
      <c r="F18" s="42" t="s">
        <v>15</v>
      </c>
      <c r="G18" s="33" t="s">
        <v>82</v>
      </c>
      <c r="H18" s="33" t="s">
        <v>82</v>
      </c>
      <c r="I18" s="34">
        <v>6</v>
      </c>
      <c r="J18" s="34">
        <v>43</v>
      </c>
      <c r="K18" s="35">
        <v>1500</v>
      </c>
      <c r="L18" s="41">
        <f t="shared" si="3"/>
        <v>75</v>
      </c>
      <c r="M18" s="37">
        <v>0.03</v>
      </c>
      <c r="N18" s="31">
        <f t="shared" si="0"/>
        <v>48.932040000000065</v>
      </c>
      <c r="O18" s="32">
        <f t="shared" si="1"/>
        <v>1376.0679600000001</v>
      </c>
      <c r="P18" s="28">
        <v>0.48</v>
      </c>
      <c r="Q18" s="27">
        <f t="shared" si="2"/>
        <v>660.51</v>
      </c>
    </row>
    <row r="19" spans="1:17" s="29" customFormat="1" ht="18" customHeight="1">
      <c r="A19" s="39">
        <v>18</v>
      </c>
      <c r="B19" s="36" t="s">
        <v>54</v>
      </c>
      <c r="C19" s="33" t="s">
        <v>55</v>
      </c>
      <c r="D19" s="25" t="s">
        <v>21</v>
      </c>
      <c r="E19" s="26">
        <v>37040801</v>
      </c>
      <c r="F19" s="42" t="s">
        <v>15</v>
      </c>
      <c r="G19" s="33" t="s">
        <v>94</v>
      </c>
      <c r="H19" s="33" t="s">
        <v>81</v>
      </c>
      <c r="I19" s="34">
        <v>48</v>
      </c>
      <c r="J19" s="34">
        <v>1163</v>
      </c>
      <c r="K19" s="35">
        <v>39535</v>
      </c>
      <c r="L19" s="41">
        <f t="shared" si="3"/>
        <v>1976.75</v>
      </c>
      <c r="M19" s="37">
        <v>0.03</v>
      </c>
      <c r="N19" s="31">
        <f t="shared" si="0"/>
        <v>1289.6854676000016</v>
      </c>
      <c r="O19" s="32">
        <f t="shared" si="1"/>
        <v>36268.5645324</v>
      </c>
      <c r="P19" s="28">
        <v>0.48</v>
      </c>
      <c r="Q19" s="27">
        <f t="shared" si="2"/>
        <v>17408.91</v>
      </c>
    </row>
    <row r="20" spans="1:17" s="29" customFormat="1" ht="18" customHeight="1">
      <c r="A20" s="39">
        <v>19</v>
      </c>
      <c r="B20" s="36" t="s">
        <v>56</v>
      </c>
      <c r="C20" s="33" t="s">
        <v>57</v>
      </c>
      <c r="D20" s="25" t="s">
        <v>21</v>
      </c>
      <c r="E20" s="26">
        <v>37040801</v>
      </c>
      <c r="F20" s="42" t="s">
        <v>15</v>
      </c>
      <c r="G20" s="33" t="s">
        <v>95</v>
      </c>
      <c r="H20" s="33" t="s">
        <v>83</v>
      </c>
      <c r="I20" s="34">
        <v>6</v>
      </c>
      <c r="J20" s="34">
        <v>18</v>
      </c>
      <c r="K20" s="35">
        <v>510</v>
      </c>
      <c r="L20" s="41">
        <f t="shared" si="3"/>
        <v>25.5</v>
      </c>
      <c r="M20" s="37">
        <v>0.03</v>
      </c>
      <c r="N20" s="31">
        <f t="shared" si="0"/>
        <v>16.636893600000022</v>
      </c>
      <c r="O20" s="32">
        <f t="shared" si="1"/>
        <v>467.86310639999999</v>
      </c>
      <c r="P20" s="28">
        <v>0.48</v>
      </c>
      <c r="Q20" s="27">
        <f t="shared" si="2"/>
        <v>224.57</v>
      </c>
    </row>
    <row r="21" spans="1:17" s="29" customFormat="1" ht="18" customHeight="1">
      <c r="A21" s="39">
        <v>20</v>
      </c>
      <c r="B21" s="36" t="s">
        <v>58</v>
      </c>
      <c r="C21" s="33" t="s">
        <v>59</v>
      </c>
      <c r="D21" s="25" t="s">
        <v>21</v>
      </c>
      <c r="E21" s="26">
        <v>37040801</v>
      </c>
      <c r="F21" s="42" t="s">
        <v>15</v>
      </c>
      <c r="G21" s="33" t="s">
        <v>95</v>
      </c>
      <c r="H21" s="33" t="s">
        <v>95</v>
      </c>
      <c r="I21" s="34">
        <v>1</v>
      </c>
      <c r="J21" s="34">
        <v>4</v>
      </c>
      <c r="K21" s="35">
        <v>105</v>
      </c>
      <c r="L21" s="41">
        <f t="shared" si="3"/>
        <v>5.25</v>
      </c>
      <c r="M21" s="37">
        <v>0.03</v>
      </c>
      <c r="N21" s="31">
        <f t="shared" si="0"/>
        <v>3.4252428000000048</v>
      </c>
      <c r="O21" s="32">
        <f t="shared" si="1"/>
        <v>96.324757200000008</v>
      </c>
      <c r="P21" s="28">
        <v>0.48</v>
      </c>
      <c r="Q21" s="27">
        <f t="shared" si="2"/>
        <v>46.24</v>
      </c>
    </row>
    <row r="22" spans="1:17" s="29" customFormat="1" ht="18" customHeight="1">
      <c r="A22" s="39">
        <v>21</v>
      </c>
      <c r="B22" s="36" t="s">
        <v>60</v>
      </c>
      <c r="C22" s="33" t="s">
        <v>61</v>
      </c>
      <c r="D22" s="25" t="s">
        <v>21</v>
      </c>
      <c r="E22" s="26">
        <v>37040801</v>
      </c>
      <c r="F22" s="42" t="s">
        <v>15</v>
      </c>
      <c r="G22" s="33" t="s">
        <v>96</v>
      </c>
      <c r="H22" s="33" t="s">
        <v>81</v>
      </c>
      <c r="I22" s="34">
        <v>27</v>
      </c>
      <c r="J22" s="34">
        <v>255</v>
      </c>
      <c r="K22" s="35">
        <v>8635</v>
      </c>
      <c r="L22" s="41">
        <f t="shared" si="3"/>
        <v>431.75</v>
      </c>
      <c r="M22" s="37">
        <v>0.03</v>
      </c>
      <c r="N22" s="31">
        <f t="shared" si="0"/>
        <v>281.68544360000038</v>
      </c>
      <c r="O22" s="32">
        <f t="shared" si="1"/>
        <v>7921.5645564000006</v>
      </c>
      <c r="P22" s="28">
        <v>0.48</v>
      </c>
      <c r="Q22" s="27">
        <f t="shared" si="2"/>
        <v>3802.35</v>
      </c>
    </row>
    <row r="23" spans="1:17" s="29" customFormat="1" ht="18" customHeight="1">
      <c r="A23" s="39">
        <v>22</v>
      </c>
      <c r="B23" s="36" t="s">
        <v>62</v>
      </c>
      <c r="C23" s="33" t="s">
        <v>63</v>
      </c>
      <c r="D23" s="25" t="s">
        <v>21</v>
      </c>
      <c r="E23" s="26">
        <v>37040801</v>
      </c>
      <c r="F23" s="42" t="s">
        <v>15</v>
      </c>
      <c r="G23" s="33" t="s">
        <v>93</v>
      </c>
      <c r="H23" s="33" t="s">
        <v>97</v>
      </c>
      <c r="I23" s="34">
        <v>9</v>
      </c>
      <c r="J23" s="34">
        <v>67</v>
      </c>
      <c r="K23" s="35">
        <v>2025</v>
      </c>
      <c r="L23" s="41">
        <f t="shared" si="3"/>
        <v>101.25</v>
      </c>
      <c r="M23" s="37">
        <v>0.03</v>
      </c>
      <c r="N23" s="31">
        <f t="shared" si="0"/>
        <v>66.05825400000009</v>
      </c>
      <c r="O23" s="32">
        <f t="shared" si="1"/>
        <v>1857.691746</v>
      </c>
      <c r="P23" s="28">
        <v>0.48</v>
      </c>
      <c r="Q23" s="27">
        <f t="shared" si="2"/>
        <v>891.69</v>
      </c>
    </row>
    <row r="24" spans="1:17" s="29" customFormat="1" ht="18" customHeight="1">
      <c r="A24" s="39">
        <v>23</v>
      </c>
      <c r="B24" s="36" t="s">
        <v>64</v>
      </c>
      <c r="C24" s="33" t="s">
        <v>65</v>
      </c>
      <c r="D24" s="25" t="s">
        <v>21</v>
      </c>
      <c r="E24" s="26">
        <v>37040801</v>
      </c>
      <c r="F24" s="42" t="s">
        <v>15</v>
      </c>
      <c r="G24" s="33" t="s">
        <v>97</v>
      </c>
      <c r="H24" s="33" t="s">
        <v>98</v>
      </c>
      <c r="I24" s="34">
        <v>3</v>
      </c>
      <c r="J24" s="34">
        <v>67</v>
      </c>
      <c r="K24" s="35">
        <v>2355</v>
      </c>
      <c r="L24" s="41">
        <f t="shared" si="3"/>
        <v>117.75</v>
      </c>
      <c r="M24" s="37">
        <v>0.03</v>
      </c>
      <c r="N24" s="31">
        <f t="shared" si="0"/>
        <v>76.823302800000107</v>
      </c>
      <c r="O24" s="32">
        <f t="shared" si="1"/>
        <v>2160.4266972</v>
      </c>
      <c r="P24" s="28">
        <v>0.48</v>
      </c>
      <c r="Q24" s="27">
        <f t="shared" si="2"/>
        <v>1037</v>
      </c>
    </row>
    <row r="25" spans="1:17" s="29" customFormat="1" ht="18" customHeight="1">
      <c r="A25" s="39">
        <v>24</v>
      </c>
      <c r="B25" s="36" t="s">
        <v>66</v>
      </c>
      <c r="C25" s="33" t="s">
        <v>67</v>
      </c>
      <c r="D25" s="25" t="s">
        <v>21</v>
      </c>
      <c r="E25" s="26">
        <v>37040801</v>
      </c>
      <c r="F25" s="42" t="s">
        <v>15</v>
      </c>
      <c r="G25" s="33" t="s">
        <v>94</v>
      </c>
      <c r="H25" s="33" t="s">
        <v>81</v>
      </c>
      <c r="I25" s="34">
        <v>104</v>
      </c>
      <c r="J25" s="34">
        <v>5441</v>
      </c>
      <c r="K25" s="35">
        <v>186478</v>
      </c>
      <c r="L25" s="41">
        <f t="shared" si="3"/>
        <v>9323.9</v>
      </c>
      <c r="M25" s="37">
        <v>0.03</v>
      </c>
      <c r="N25" s="31">
        <f t="shared" si="0"/>
        <v>6083.1659700800083</v>
      </c>
      <c r="O25" s="32">
        <f t="shared" si="1"/>
        <v>171070.93402992</v>
      </c>
      <c r="P25" s="28">
        <v>0.48</v>
      </c>
      <c r="Q25" s="27">
        <f t="shared" si="2"/>
        <v>82114.05</v>
      </c>
    </row>
    <row r="26" spans="1:17" s="29" customFormat="1" ht="18" customHeight="1">
      <c r="A26" s="39">
        <v>25</v>
      </c>
      <c r="B26" s="36" t="s">
        <v>68</v>
      </c>
      <c r="C26" s="33" t="s">
        <v>69</v>
      </c>
      <c r="D26" s="25" t="s">
        <v>21</v>
      </c>
      <c r="E26" s="26">
        <v>37040801</v>
      </c>
      <c r="F26" s="42" t="s">
        <v>15</v>
      </c>
      <c r="G26" s="33" t="s">
        <v>93</v>
      </c>
      <c r="H26" s="33" t="s">
        <v>86</v>
      </c>
      <c r="I26" s="34">
        <v>6</v>
      </c>
      <c r="J26" s="34">
        <v>3</v>
      </c>
      <c r="K26" s="35">
        <v>80</v>
      </c>
      <c r="L26" s="41">
        <f t="shared" si="3"/>
        <v>4</v>
      </c>
      <c r="M26" s="37">
        <v>0.03</v>
      </c>
      <c r="N26" s="31">
        <f t="shared" si="0"/>
        <v>2.6097088000000035</v>
      </c>
      <c r="O26" s="32">
        <f t="shared" si="1"/>
        <v>73.390291200000007</v>
      </c>
      <c r="P26" s="28">
        <v>0.48</v>
      </c>
      <c r="Q26" s="27">
        <f t="shared" si="2"/>
        <v>35.229999999999997</v>
      </c>
    </row>
    <row r="27" spans="1:17" s="29" customFormat="1" ht="18" customHeight="1">
      <c r="A27" s="39">
        <v>26</v>
      </c>
      <c r="B27" s="36" t="s">
        <v>70</v>
      </c>
      <c r="C27" s="33" t="s">
        <v>71</v>
      </c>
      <c r="D27" s="25" t="s">
        <v>21</v>
      </c>
      <c r="E27" s="26">
        <v>37040801</v>
      </c>
      <c r="F27" s="42" t="s">
        <v>15</v>
      </c>
      <c r="G27" s="33" t="s">
        <v>97</v>
      </c>
      <c r="H27" s="33" t="s">
        <v>97</v>
      </c>
      <c r="I27" s="34">
        <v>1</v>
      </c>
      <c r="J27" s="34">
        <v>6</v>
      </c>
      <c r="K27" s="35">
        <v>255</v>
      </c>
      <c r="L27" s="41">
        <f t="shared" si="3"/>
        <v>12.75</v>
      </c>
      <c r="M27" s="37">
        <v>0.03</v>
      </c>
      <c r="N27" s="31">
        <f t="shared" si="0"/>
        <v>8.3184468000000109</v>
      </c>
      <c r="O27" s="32">
        <f t="shared" si="1"/>
        <v>233.9315532</v>
      </c>
      <c r="P27" s="28">
        <v>0.48</v>
      </c>
      <c r="Q27" s="27">
        <f t="shared" si="2"/>
        <v>112.29</v>
      </c>
    </row>
    <row r="28" spans="1:17" s="29" customFormat="1" ht="18" customHeight="1">
      <c r="A28" s="39">
        <v>27</v>
      </c>
      <c r="B28" s="36" t="s">
        <v>72</v>
      </c>
      <c r="C28" s="33" t="s">
        <v>73</v>
      </c>
      <c r="D28" s="25" t="s">
        <v>21</v>
      </c>
      <c r="E28" s="26">
        <v>37040801</v>
      </c>
      <c r="F28" s="42" t="s">
        <v>15</v>
      </c>
      <c r="G28" s="33" t="s">
        <v>99</v>
      </c>
      <c r="H28" s="33" t="s">
        <v>98</v>
      </c>
      <c r="I28" s="34">
        <v>3</v>
      </c>
      <c r="J28" s="34">
        <v>38</v>
      </c>
      <c r="K28" s="35">
        <v>660</v>
      </c>
      <c r="L28" s="41">
        <f t="shared" si="3"/>
        <v>33</v>
      </c>
      <c r="M28" s="37">
        <v>0.03</v>
      </c>
      <c r="N28" s="31">
        <f t="shared" si="0"/>
        <v>21.53009760000003</v>
      </c>
      <c r="O28" s="32">
        <f t="shared" si="1"/>
        <v>605.46990240000002</v>
      </c>
      <c r="P28" s="28">
        <v>0.48</v>
      </c>
      <c r="Q28" s="27">
        <f t="shared" si="2"/>
        <v>290.63</v>
      </c>
    </row>
    <row r="29" spans="1:17" s="29" customFormat="1" ht="18" customHeight="1">
      <c r="A29" s="39">
        <v>28</v>
      </c>
      <c r="B29" s="36" t="s">
        <v>74</v>
      </c>
      <c r="C29" s="33" t="s">
        <v>75</v>
      </c>
      <c r="D29" s="25" t="s">
        <v>21</v>
      </c>
      <c r="E29" s="26">
        <v>37040801</v>
      </c>
      <c r="F29" s="42" t="s">
        <v>15</v>
      </c>
      <c r="G29" s="33" t="s">
        <v>87</v>
      </c>
      <c r="H29" s="33" t="s">
        <v>99</v>
      </c>
      <c r="I29" s="34">
        <v>3</v>
      </c>
      <c r="J29" s="34">
        <v>26</v>
      </c>
      <c r="K29" s="35">
        <v>665</v>
      </c>
      <c r="L29" s="41">
        <f t="shared" si="3"/>
        <v>33.25</v>
      </c>
      <c r="M29" s="37">
        <v>0.03</v>
      </c>
      <c r="N29" s="31">
        <f t="shared" si="0"/>
        <v>21.693204400000027</v>
      </c>
      <c r="O29" s="32">
        <f t="shared" si="1"/>
        <v>610.05679559999999</v>
      </c>
      <c r="P29" s="28">
        <v>0.48</v>
      </c>
      <c r="Q29" s="27">
        <f t="shared" si="2"/>
        <v>292.83</v>
      </c>
    </row>
    <row r="30" spans="1:17" s="29" customFormat="1" ht="18" customHeight="1">
      <c r="A30" s="39">
        <v>29</v>
      </c>
      <c r="B30" s="36" t="s">
        <v>76</v>
      </c>
      <c r="C30" s="33" t="s">
        <v>77</v>
      </c>
      <c r="D30" s="25" t="s">
        <v>21</v>
      </c>
      <c r="E30" s="26">
        <v>37040801</v>
      </c>
      <c r="F30" s="42" t="s">
        <v>15</v>
      </c>
      <c r="G30" s="33" t="s">
        <v>99</v>
      </c>
      <c r="H30" s="33" t="s">
        <v>99</v>
      </c>
      <c r="I30" s="34">
        <v>1</v>
      </c>
      <c r="J30" s="34">
        <v>16</v>
      </c>
      <c r="K30" s="35">
        <v>500</v>
      </c>
      <c r="L30" s="41">
        <f t="shared" si="3"/>
        <v>25</v>
      </c>
      <c r="M30" s="37">
        <v>0.03</v>
      </c>
      <c r="N30" s="31">
        <f t="shared" si="0"/>
        <v>16.310680000000023</v>
      </c>
      <c r="O30" s="32">
        <f t="shared" si="1"/>
        <v>458.68932000000001</v>
      </c>
      <c r="P30" s="28">
        <v>0.48</v>
      </c>
      <c r="Q30" s="27">
        <f t="shared" si="2"/>
        <v>220.17</v>
      </c>
    </row>
    <row r="31" spans="1:17" s="29" customFormat="1" ht="18" customHeight="1">
      <c r="A31" s="39">
        <v>30</v>
      </c>
      <c r="B31" s="36" t="s">
        <v>78</v>
      </c>
      <c r="C31" s="33" t="s">
        <v>79</v>
      </c>
      <c r="D31" s="25" t="s">
        <v>21</v>
      </c>
      <c r="E31" s="26">
        <v>37040801</v>
      </c>
      <c r="F31" s="42" t="s">
        <v>15</v>
      </c>
      <c r="G31" s="33" t="s">
        <v>98</v>
      </c>
      <c r="H31" s="33" t="s">
        <v>98</v>
      </c>
      <c r="I31" s="34">
        <v>1</v>
      </c>
      <c r="J31" s="34">
        <v>41</v>
      </c>
      <c r="K31" s="35">
        <v>1195</v>
      </c>
      <c r="L31" s="41">
        <f t="shared" si="3"/>
        <v>59.75</v>
      </c>
      <c r="M31" s="37">
        <v>0.03</v>
      </c>
      <c r="N31" s="31">
        <f t="shared" si="0"/>
        <v>38.982525200000055</v>
      </c>
      <c r="O31" s="32">
        <f t="shared" si="1"/>
        <v>1096.2674747999999</v>
      </c>
      <c r="P31" s="28">
        <v>0.48</v>
      </c>
      <c r="Q31" s="27">
        <f t="shared" si="2"/>
        <v>526.21</v>
      </c>
    </row>
    <row r="32" spans="1:17" s="5" customFormat="1" ht="25.5" customHeight="1">
      <c r="A32" s="11"/>
      <c r="B32" s="12" t="s">
        <v>16</v>
      </c>
      <c r="C32" s="13"/>
      <c r="D32" s="13"/>
      <c r="E32" s="13"/>
      <c r="F32" s="13"/>
      <c r="G32" s="14"/>
      <c r="H32" s="14"/>
      <c r="I32" s="13"/>
      <c r="J32" s="13"/>
      <c r="K32" s="15">
        <f>SUM(K2:K31)</f>
        <v>744738</v>
      </c>
      <c r="L32" s="15"/>
      <c r="M32" s="15"/>
      <c r="N32" s="15">
        <f>SUM(N2:N31)</f>
        <v>24294.366403680026</v>
      </c>
      <c r="O32" s="17">
        <f>SUM(O2:O31)</f>
        <v>683206.73359632015</v>
      </c>
      <c r="P32" s="16"/>
      <c r="Q32" s="15">
        <f>SUM(Q2:Q31)</f>
        <v>327939.24</v>
      </c>
    </row>
    <row r="33" spans="2:16" s="5" customFormat="1">
      <c r="B33" s="6"/>
      <c r="C33" s="6"/>
      <c r="D33" s="6"/>
      <c r="E33" s="6"/>
      <c r="F33" s="6"/>
      <c r="G33" s="7"/>
      <c r="H33" s="7"/>
      <c r="I33" s="6"/>
      <c r="J33" s="6"/>
      <c r="K33" s="8"/>
      <c r="L33" s="8"/>
      <c r="M33" s="8"/>
      <c r="N33" s="8"/>
      <c r="O33" s="8"/>
      <c r="P33" s="9"/>
    </row>
    <row r="35" spans="2:16">
      <c r="F35" s="20"/>
    </row>
  </sheetData>
  <protectedRanges>
    <protectedRange sqref="G2:IV2 A32:IV65558 F3:IV31 A2:C31" name="区域1"/>
    <protectedRange sqref="D2:F2 D3:E31" name="区域1_1"/>
  </protectedRanges>
  <phoneticPr fontId="1" type="noConversion"/>
  <pageMargins left="0.24" right="0.16" top="0.98425196850393704" bottom="0.98425196850393704" header="0.51181102362204722" footer="0.51181102362204722"/>
  <pageSetup paperSize="9" scale="66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</cp:lastModifiedBy>
  <cp:lastPrinted>2018-08-02T00:55:34Z</cp:lastPrinted>
  <dcterms:created xsi:type="dcterms:W3CDTF">2015-11-10T02:18:22Z</dcterms:created>
  <dcterms:modified xsi:type="dcterms:W3CDTF">2018-08-02T00:55:38Z</dcterms:modified>
</cp:coreProperties>
</file>