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1885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O4" i="1"/>
  <c r="Q4" s="1"/>
  <c r="O5"/>
  <c r="Q5" s="1"/>
  <c r="N4"/>
  <c r="N5"/>
  <c r="L4"/>
  <c r="J22"/>
  <c r="K22"/>
  <c r="I22"/>
  <c r="L11"/>
  <c r="N11"/>
  <c r="O11"/>
  <c r="Q11" s="1"/>
  <c r="O3"/>
  <c r="Q3" s="1"/>
  <c r="O6"/>
  <c r="Q6" s="1"/>
  <c r="O7"/>
  <c r="Q7" s="1"/>
  <c r="O8"/>
  <c r="Q8" s="1"/>
  <c r="O9"/>
  <c r="Q9" s="1"/>
  <c r="O10"/>
  <c r="Q10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N3"/>
  <c r="N6"/>
  <c r="N7"/>
  <c r="N8"/>
  <c r="N9"/>
  <c r="N10"/>
  <c r="N12"/>
  <c r="N13"/>
  <c r="N14"/>
  <c r="N15"/>
  <c r="N16"/>
  <c r="N17"/>
  <c r="N18"/>
  <c r="N19"/>
  <c r="N20"/>
  <c r="N21"/>
  <c r="L10"/>
  <c r="L12"/>
  <c r="L13"/>
  <c r="L14"/>
  <c r="L15"/>
  <c r="L16"/>
  <c r="L17"/>
  <c r="L18"/>
  <c r="L19"/>
  <c r="L20"/>
  <c r="L21"/>
  <c r="L9" l="1"/>
  <c r="L8"/>
  <c r="L7"/>
  <c r="L6"/>
  <c r="L5"/>
  <c r="L3"/>
  <c r="O2"/>
  <c r="O22" s="1"/>
  <c r="N2"/>
  <c r="N22" s="1"/>
  <c r="L2"/>
  <c r="L22" l="1"/>
  <c r="Q2"/>
  <c r="Q22" s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<sst xmlns="http://schemas.openxmlformats.org/spreadsheetml/2006/main" count="118" uniqueCount="61">
  <si>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</si>
  <si>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</si>
  <si>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</si>
  <si>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</si>
  <si>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</si>
  <si>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</si>
  <si>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</si>
  <si>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</si>
  <si>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</si>
  <si>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</si>
  <si>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</si>
  <si>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</si>
  <si>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</si>
  <si>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</si>
  <si>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影院编码</t>
    <phoneticPr fontId="1" type="noConversion"/>
  </si>
  <si>
    <t>合计</t>
    <phoneticPr fontId="1" type="noConversion"/>
  </si>
  <si>
    <t>中影设备</t>
    <phoneticPr fontId="1" type="noConversion"/>
  </si>
  <si>
    <t>影院名称</t>
    <phoneticPr fontId="1" type="noConversion"/>
  </si>
  <si>
    <t>设备归属</t>
    <phoneticPr fontId="1" type="noConversion"/>
  </si>
  <si>
    <t>江苏苏州中汇上影影城</t>
    <phoneticPr fontId="1" type="noConversion"/>
  </si>
  <si>
    <t>侏罗纪世界2（数字3D）</t>
  </si>
  <si>
    <t>051201022018</t>
  </si>
  <si>
    <t>猛虫过江</t>
  </si>
  <si>
    <t>001104442018</t>
  </si>
  <si>
    <t>第七个小矮人（数字）</t>
  </si>
  <si>
    <t>066100982018</t>
  </si>
  <si>
    <t>超人总动员2（数字3D）</t>
  </si>
  <si>
    <t>051201112018</t>
  </si>
  <si>
    <t>动物世界（数字3D）</t>
  </si>
  <si>
    <t>001203772018</t>
  </si>
  <si>
    <t>金蝉脱壳2：冥府（数字）</t>
  </si>
  <si>
    <t>051101152018</t>
  </si>
  <si>
    <t>最后一球（数字）</t>
  </si>
  <si>
    <t>091101172018</t>
  </si>
  <si>
    <t>暹罗决：九神战甲（数字）</t>
  </si>
  <si>
    <t>014101072018</t>
  </si>
  <si>
    <t>我不是药神</t>
  </si>
  <si>
    <t>001104962018</t>
  </si>
  <si>
    <t>新大头儿子和小头爸爸3俄罗斯奇遇记</t>
  </si>
  <si>
    <t>001b03562018</t>
  </si>
  <si>
    <t>邪不压正</t>
  </si>
  <si>
    <t>001104952018</t>
  </si>
  <si>
    <t>阿修罗</t>
  </si>
  <si>
    <t>001104972018</t>
  </si>
  <si>
    <t>小悟空</t>
  </si>
  <si>
    <t>001b03982018</t>
  </si>
  <si>
    <t>摩天营救（数字3D）</t>
  </si>
  <si>
    <t>051201202018</t>
  </si>
  <si>
    <t>淘气大侦探（数字）</t>
  </si>
  <si>
    <t>051101262018</t>
  </si>
  <si>
    <t>神奇马戏团之动物饼干</t>
  </si>
  <si>
    <t>001b05642018</t>
  </si>
  <si>
    <t>风语咒（数字3D）</t>
  </si>
  <si>
    <t>001c05272018</t>
  </si>
  <si>
    <t>西虹市首富</t>
  </si>
  <si>
    <t>001106062018</t>
  </si>
  <si>
    <t>狄仁杰之四大天王（数字3D）</t>
  </si>
  <si>
    <t>001202172018</t>
  </si>
  <si>
    <t>神秘世界历险记4</t>
  </si>
  <si>
    <t>001b05332018</t>
  </si>
  <si>
    <t>2018-7-31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</si>
</sst>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5" fillId="0" borderId="0" xfId="0" applyFont="1" applyAlignment="1">
      <alignment shrinkToFit="1"/>
    </xf>
    <xf numFmtId="0" fontId="7" fillId="0" borderId="0" xfId="0" applyFont="1" applyFill="1" applyAlignment="1">
      <alignment shrinkToFit="1"/>
    </xf>
    <xf numFmtId="0" fontId="9" fillId="0" borderId="0" xfId="0" applyFont="1" applyFill="1" applyAlignment="1" applyProtection="1">
      <alignment shrinkToFit="1"/>
    </xf>
    <xf numFmtId="0" fontId="9" fillId="0" borderId="0" xfId="0" applyFont="1" applyFill="1" applyAlignment="1">
      <alignment shrinkToFit="1"/>
    </xf>
    <xf numFmtId="0" fontId="9" fillId="0" borderId="0" xfId="0" applyFont="1" applyAlignment="1">
      <alignment shrinkToFit="1"/>
    </xf>
    <xf numFmtId="49" fontId="8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shrinkToFit="1"/>
    </xf>
    <xf numFmtId="49" fontId="6" fillId="0" borderId="1" xfId="0" applyNumberFormat="1" applyFont="1" applyBorder="1" applyAlignment="1">
      <alignment shrinkToFit="1"/>
    </xf>
    <xf numFmtId="49" fontId="0" fillId="0" borderId="1" xfId="0" applyNumberFormat="1" applyBorder="1" applyAlignment="1">
      <alignment shrinkToFit="1"/>
    </xf>
    <xf numFmtId="49" fontId="6" fillId="0" borderId="1" xfId="0" applyNumberFormat="1" applyFont="1" applyFill="1" applyBorder="1" applyAlignment="1">
      <alignment shrinkToFit="1"/>
    </xf>
    <xf numFmtId="49" fontId="0" fillId="0" borderId="1" xfId="0" applyNumberFormat="1" applyFill="1" applyBorder="1" applyAlignment="1" applyProtection="1">
      <alignment shrinkToFit="1"/>
    </xf>
    <xf numFmtId="49" fontId="6" fillId="0" borderId="1" xfId="0" applyNumberFormat="1" applyFont="1" applyFill="1" applyBorder="1" applyAlignment="1" applyProtection="1">
      <alignment shrinkToFit="1"/>
    </xf>
    <xf numFmtId="14" fontId="0" fillId="0" borderId="1" xfId="0" applyNumberFormat="1" applyBorder="1" applyAlignment="1">
      <alignment shrinkToFit="1"/>
    </xf>
    <xf numFmtId="176" fontId="0" fillId="0" borderId="1" xfId="0" applyNumberFormat="1" applyBorder="1" applyAlignment="1" applyProtection="1">
      <alignment shrinkToFit="1"/>
    </xf>
    <xf numFmtId="0" fontId="0" fillId="0" borderId="0" xfId="0" applyAlignment="1">
      <alignment shrinkToFit="1"/>
    </xf>
    <xf numFmtId="49" fontId="0" fillId="0" borderId="0" xfId="0" applyNumberFormat="1" applyAlignment="1">
      <alignment shrinkToFit="1"/>
    </xf>
    <xf numFmtId="49" fontId="0" fillId="0" borderId="0" xfId="0" applyNumberFormat="1" applyFill="1" applyAlignment="1">
      <alignment shrinkToFit="1"/>
    </xf>
    <xf numFmtId="49" fontId="0" fillId="0" borderId="0" xfId="0" applyNumberFormat="1" applyFill="1" applyAlignment="1" applyProtection="1">
      <alignment shrinkToFit="1"/>
    </xf>
    <xf numFmtId="49" fontId="6" fillId="0" borderId="0" xfId="0" applyNumberFormat="1" applyFont="1" applyFill="1" applyAlignment="1" applyProtection="1">
      <alignment shrinkToFit="1"/>
    </xf>
    <xf numFmtId="14" fontId="0" fillId="0" borderId="0" xfId="0" applyNumberFormat="1" applyAlignment="1">
      <alignment shrinkToFit="1"/>
    </xf>
    <xf numFmtId="176" fontId="0" fillId="0" borderId="0" xfId="0" applyNumberFormat="1" applyAlignment="1">
      <alignment shrinkToFit="1"/>
    </xf>
    <xf numFmtId="177" fontId="0" fillId="0" borderId="0" xfId="0" applyNumberFormat="1" applyAlignment="1">
      <alignment shrinkToFit="1"/>
    </xf>
    <xf numFmtId="0" fontId="3" fillId="2" borderId="1" xfId="0" applyFont="1" applyFill="1" applyBorder="1" applyAlignment="1" applyProtection="1">
      <alignment horizontal="center" shrinkToFit="1"/>
    </xf>
    <xf numFmtId="49" fontId="4" fillId="2" borderId="1" xfId="0" applyNumberFormat="1" applyFont="1" applyFill="1" applyBorder="1" applyAlignment="1" applyProtection="1">
      <alignment horizontal="center" shrinkToFit="1"/>
    </xf>
    <xf numFmtId="49" fontId="3" fillId="2" borderId="1" xfId="0" applyNumberFormat="1" applyFont="1" applyFill="1" applyBorder="1" applyAlignment="1" applyProtection="1">
      <alignment horizontal="center" shrinkToFit="1"/>
    </xf>
    <xf numFmtId="14" fontId="4" fillId="2" borderId="1" xfId="0" applyNumberFormat="1" applyFont="1" applyFill="1" applyBorder="1" applyAlignment="1" applyProtection="1">
      <alignment horizontal="center" shrinkToFit="1"/>
    </xf>
    <xf numFmtId="176" fontId="4" fillId="2" borderId="1" xfId="0" applyNumberFormat="1" applyFont="1" applyFill="1" applyBorder="1" applyAlignment="1" applyProtection="1">
      <alignment horizontal="center" shrinkToFit="1"/>
    </xf>
    <xf numFmtId="177" fontId="4" fillId="2" borderId="1" xfId="0" applyNumberFormat="1" applyFont="1" applyFill="1" applyBorder="1" applyAlignment="1" applyProtection="1">
      <alignment horizont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1" xfId="0" applyNumberFormat="1" applyFont="1" applyFill="1" applyBorder="1" applyAlignment="1" applyProtection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49" fontId="7" fillId="0" borderId="1" xfId="0" applyNumberFormat="1" applyFont="1" applyFill="1" applyBorder="1" applyAlignment="1">
      <alignment horizontal="center" vertical="center" shrinkToFit="1"/>
    </xf>
    <xf numFmtId="176" fontId="7" fillId="0" borderId="1" xfId="0" applyNumberFormat="1" applyFont="1" applyFill="1" applyBorder="1" applyAlignment="1">
      <alignment horizontal="right" vertical="center" shrinkToFit="1"/>
    </xf>
    <xf numFmtId="176" fontId="7" fillId="0" borderId="1" xfId="0" applyNumberFormat="1" applyFont="1" applyFill="1" applyBorder="1" applyAlignment="1">
      <alignment horizontal="center" vertical="center" shrinkToFit="1"/>
    </xf>
    <xf numFmtId="176" fontId="7" fillId="0" borderId="1" xfId="0" applyNumberFormat="1" applyFont="1" applyFill="1" applyBorder="1" applyAlignment="1" applyProtection="1">
      <alignment horizontal="right" vertical="center" shrinkToFit="1"/>
    </xf>
    <xf numFmtId="176" fontId="7" fillId="0" borderId="1" xfId="0" applyNumberFormat="1" applyFont="1" applyFill="1" applyBorder="1" applyAlignment="1" applyProtection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14" fontId="4" fillId="3" borderId="1" xfId="0" applyNumberFormat="1" applyFont="1" applyFill="1" applyBorder="1" applyAlignment="1" applyProtection="1">
      <alignment horizontal="center" shrinkToFit="1"/>
    </xf>
    <xf numFmtId="0" fontId="10" fillId="0" borderId="2" xfId="0" applyFont="1" applyBorder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workbookViewId="0">
      <selection activeCell="F17" sqref="F17"/>
    </sheetView>
  </sheetViews>
  <sheetFormatPr defaultColWidth="16" defaultRowHeight="12.75"/>
  <cols>
    <col min="1" max="1" width="4.140625" style="15" customWidth="1"/>
    <col min="2" max="2" width="17.28515625" style="16" customWidth="1"/>
    <col min="3" max="3" width="8.85546875" style="16" customWidth="1"/>
    <col min="4" max="4" width="9" style="17" customWidth="1"/>
    <col min="5" max="5" width="6.85546875" style="17" customWidth="1"/>
    <col min="6" max="6" width="7.28515625" style="17" customWidth="1"/>
    <col min="7" max="8" width="8.5703125" style="20" customWidth="1"/>
    <col min="9" max="9" width="5.140625" style="16" customWidth="1"/>
    <col min="10" max="10" width="6" style="16" customWidth="1"/>
    <col min="11" max="11" width="8.28515625" style="21" customWidth="1"/>
    <col min="12" max="12" width="9.28515625" style="21" customWidth="1"/>
    <col min="13" max="13" width="4.140625" style="21" customWidth="1"/>
    <col min="14" max="14" width="9.140625" style="21" customWidth="1"/>
    <col min="15" max="15" width="10.28515625" style="21" customWidth="1"/>
    <col min="16" max="16" width="4.42578125" style="22" customWidth="1"/>
    <col min="17" max="17" width="9.42578125" style="21" customWidth="1"/>
    <col min="18" max="16384" width="16" style="15"/>
  </cols>
  <sheetData>
    <row r="1" spans="1:17" s="1" customFormat="1" ht="15.75">
      <c r="A1" s="23" t="s">
        <v>0</v>
      </c>
      <c r="B1" s="24" t="s">
        <v>7</v>
      </c>
      <c r="C1" s="25" t="s">
        <v>1</v>
      </c>
      <c r="D1" s="38" t="s">
        <v>17</v>
      </c>
      <c r="E1" s="38" t="s">
        <v>14</v>
      </c>
      <c r="F1" s="38" t="s">
        <v>18</v>
      </c>
      <c r="G1" s="26" t="s">
        <v>2</v>
      </c>
      <c r="H1" s="26" t="s">
        <v>3</v>
      </c>
      <c r="I1" s="24" t="s">
        <v>4</v>
      </c>
      <c r="J1" s="24" t="s">
        <v>5</v>
      </c>
      <c r="K1" s="27" t="s">
        <v>6</v>
      </c>
      <c r="L1" s="27" t="s">
        <v>10</v>
      </c>
      <c r="M1" s="27" t="s">
        <v>11</v>
      </c>
      <c r="N1" s="27" t="s">
        <v>12</v>
      </c>
      <c r="O1" s="27" t="s">
        <v>8</v>
      </c>
      <c r="P1" s="28" t="s">
        <v>13</v>
      </c>
      <c r="Q1" s="27" t="s">
        <v>9</v>
      </c>
    </row>
    <row r="2" spans="1:17" s="2" customFormat="1" ht="12">
      <c r="A2" s="29">
        <v>1</v>
      </c>
      <c r="B2" s="37" t="s">
        <v>28</v>
      </c>
      <c r="C2" s="37" t="s">
        <v>29</v>
      </c>
      <c r="D2" s="6" t="s">
        <v>19</v>
      </c>
      <c r="E2" s="30">
        <v>32029311</v>
      </c>
      <c r="F2" s="6" t="s">
        <v>16</v>
      </c>
      <c r="G2" s="31">
        <v>43282</v>
      </c>
      <c r="H2" s="32" t="s">
        <v>60</v>
      </c>
      <c r="I2" s="37">
        <v>91</v>
      </c>
      <c r="J2" s="37">
        <v>1125</v>
      </c>
      <c r="K2" s="39">
        <v>33832.68</v>
      </c>
      <c r="L2" s="33">
        <f>K2*0.05</f>
        <v>1691.634</v>
      </c>
      <c r="M2" s="34">
        <v>0.03</v>
      </c>
      <c r="N2" s="33">
        <f>K2*(1-0.96737864)</f>
        <v>1103.6680340448015</v>
      </c>
      <c r="O2" s="33">
        <f>K2*0.91737864</f>
        <v>31037.377965955202</v>
      </c>
      <c r="P2" s="34">
        <v>0.48</v>
      </c>
      <c r="Q2" s="33">
        <f>O2*P2</f>
        <v>14897.941423658496</v>
      </c>
    </row>
    <row r="3" spans="1:17" s="2" customFormat="1" ht="13.5" customHeight="1">
      <c r="A3" s="29">
        <v>2</v>
      </c>
      <c r="B3" s="37" t="s">
        <v>26</v>
      </c>
      <c r="C3" s="37" t="s">
        <v>27</v>
      </c>
      <c r="D3" s="6" t="s">
        <v>19</v>
      </c>
      <c r="E3" s="30">
        <v>32029311</v>
      </c>
      <c r="F3" s="6" t="s">
        <v>16</v>
      </c>
      <c r="G3" s="31">
        <v>43282</v>
      </c>
      <c r="H3" s="32" t="s">
        <v>60</v>
      </c>
      <c r="I3" s="37">
        <v>32</v>
      </c>
      <c r="J3" s="37">
        <v>160</v>
      </c>
      <c r="K3" s="39">
        <v>4812.72</v>
      </c>
      <c r="L3" s="33">
        <f t="shared" ref="L3:L4" si="0">K3*0.05</f>
        <v>240.63600000000002</v>
      </c>
      <c r="M3" s="34">
        <v>0.03</v>
      </c>
      <c r="N3" s="35">
        <f t="shared" ref="N3:N21" si="1">K3*(1-0.96737864)</f>
        <v>156.99747169920022</v>
      </c>
      <c r="O3" s="35">
        <f t="shared" ref="O3:O21" si="2">K3*0.91737864</f>
        <v>4415.0865283008006</v>
      </c>
      <c r="P3" s="36">
        <v>0.48</v>
      </c>
      <c r="Q3" s="35">
        <f t="shared" ref="Q3:Q21" si="3">O3*P3</f>
        <v>2119.2415335843843</v>
      </c>
    </row>
    <row r="4" spans="1:17" s="2" customFormat="1" ht="13.5" customHeight="1">
      <c r="A4" s="29">
        <v>3</v>
      </c>
      <c r="B4" s="37" t="s">
        <v>22</v>
      </c>
      <c r="C4" s="37" t="s">
        <v>23</v>
      </c>
      <c r="D4" s="6" t="s">
        <v>19</v>
      </c>
      <c r="E4" s="30">
        <v>32029311</v>
      </c>
      <c r="F4" s="6" t="s">
        <v>16</v>
      </c>
      <c r="G4" s="31">
        <v>43282</v>
      </c>
      <c r="H4" s="32" t="s">
        <v>60</v>
      </c>
      <c r="I4" s="37">
        <v>11</v>
      </c>
      <c r="J4" s="37">
        <v>28</v>
      </c>
      <c r="K4" s="39">
        <v>840</v>
      </c>
      <c r="L4" s="33">
        <f t="shared" si="0"/>
        <v>42</v>
      </c>
      <c r="M4" s="34">
        <v>0.03</v>
      </c>
      <c r="N4" s="35">
        <f t="shared" si="1"/>
        <v>27.401942400000038</v>
      </c>
      <c r="O4" s="35">
        <f t="shared" si="2"/>
        <v>770.59805760000006</v>
      </c>
      <c r="P4" s="36">
        <v>0.38</v>
      </c>
      <c r="Q4" s="35">
        <f t="shared" si="3"/>
        <v>292.82726188800001</v>
      </c>
    </row>
    <row r="5" spans="1:17" s="2" customFormat="1" ht="12">
      <c r="A5" s="29">
        <v>4</v>
      </c>
      <c r="B5" s="37" t="s">
        <v>36</v>
      </c>
      <c r="C5" s="37" t="s">
        <v>37</v>
      </c>
      <c r="D5" s="6" t="s">
        <v>19</v>
      </c>
      <c r="E5" s="30">
        <v>32029311</v>
      </c>
      <c r="F5" s="6" t="s">
        <v>16</v>
      </c>
      <c r="G5" s="31">
        <v>43282</v>
      </c>
      <c r="H5" s="32" t="s">
        <v>60</v>
      </c>
      <c r="I5" s="37">
        <v>408</v>
      </c>
      <c r="J5" s="37">
        <v>12772</v>
      </c>
      <c r="K5" s="39">
        <v>384337.95</v>
      </c>
      <c r="L5" s="33">
        <f t="shared" ref="L5:L21" si="4">K5*0.05</f>
        <v>19216.897500000003</v>
      </c>
      <c r="M5" s="34">
        <v>0.03</v>
      </c>
      <c r="N5" s="35">
        <f t="shared" si="1"/>
        <v>12537.626628612017</v>
      </c>
      <c r="O5" s="35">
        <f t="shared" si="2"/>
        <v>352583.425871388</v>
      </c>
      <c r="P5" s="36">
        <v>0.48</v>
      </c>
      <c r="Q5" s="35">
        <f t="shared" si="3"/>
        <v>169240.04441826625</v>
      </c>
    </row>
    <row r="6" spans="1:17" s="2" customFormat="1" ht="12">
      <c r="A6" s="29">
        <v>5</v>
      </c>
      <c r="B6" s="37" t="s">
        <v>30</v>
      </c>
      <c r="C6" s="37" t="s">
        <v>31</v>
      </c>
      <c r="D6" s="6" t="s">
        <v>19</v>
      </c>
      <c r="E6" s="30">
        <v>32029311</v>
      </c>
      <c r="F6" s="6" t="s">
        <v>16</v>
      </c>
      <c r="G6" s="31">
        <v>43282</v>
      </c>
      <c r="H6" s="32" t="s">
        <v>60</v>
      </c>
      <c r="I6" s="37">
        <v>18</v>
      </c>
      <c r="J6" s="37">
        <v>109</v>
      </c>
      <c r="K6" s="39">
        <v>3276.36</v>
      </c>
      <c r="L6" s="33">
        <f t="shared" si="4"/>
        <v>163.81800000000001</v>
      </c>
      <c r="M6" s="34">
        <v>0.03</v>
      </c>
      <c r="N6" s="35">
        <f t="shared" si="1"/>
        <v>106.87931904960014</v>
      </c>
      <c r="O6" s="35">
        <f t="shared" si="2"/>
        <v>3005.6626809504</v>
      </c>
      <c r="P6" s="36">
        <v>0.48</v>
      </c>
      <c r="Q6" s="35">
        <f t="shared" si="3"/>
        <v>1442.718086856192</v>
      </c>
    </row>
    <row r="7" spans="1:17" s="2" customFormat="1" ht="12">
      <c r="A7" s="29">
        <v>6</v>
      </c>
      <c r="B7" s="37" t="s">
        <v>24</v>
      </c>
      <c r="C7" s="37" t="s">
        <v>25</v>
      </c>
      <c r="D7" s="6" t="s">
        <v>19</v>
      </c>
      <c r="E7" s="30">
        <v>32029311</v>
      </c>
      <c r="F7" s="6" t="s">
        <v>16</v>
      </c>
      <c r="G7" s="31">
        <v>43282</v>
      </c>
      <c r="H7" s="32" t="s">
        <v>60</v>
      </c>
      <c r="I7" s="37">
        <v>6</v>
      </c>
      <c r="J7" s="37">
        <v>8</v>
      </c>
      <c r="K7" s="39">
        <v>240</v>
      </c>
      <c r="L7" s="33">
        <f t="shared" si="4"/>
        <v>12</v>
      </c>
      <c r="M7" s="34">
        <v>0.03</v>
      </c>
      <c r="N7" s="35">
        <f t="shared" si="1"/>
        <v>7.8291264000000105</v>
      </c>
      <c r="O7" s="35">
        <f t="shared" si="2"/>
        <v>220.17087359999999</v>
      </c>
      <c r="P7" s="36">
        <v>0.48</v>
      </c>
      <c r="Q7" s="35">
        <f t="shared" si="3"/>
        <v>105.682019328</v>
      </c>
    </row>
    <row r="8" spans="1:17" s="2" customFormat="1" ht="12">
      <c r="A8" s="29">
        <v>7</v>
      </c>
      <c r="B8" s="37" t="s">
        <v>20</v>
      </c>
      <c r="C8" s="37" t="s">
        <v>21</v>
      </c>
      <c r="D8" s="6" t="s">
        <v>19</v>
      </c>
      <c r="E8" s="30">
        <v>32029311</v>
      </c>
      <c r="F8" s="6" t="s">
        <v>16</v>
      </c>
      <c r="G8" s="31">
        <v>43282</v>
      </c>
      <c r="H8" s="32" t="s">
        <v>60</v>
      </c>
      <c r="I8" s="37">
        <v>45</v>
      </c>
      <c r="J8" s="37">
        <v>476</v>
      </c>
      <c r="K8" s="39">
        <v>14345.19</v>
      </c>
      <c r="L8" s="33">
        <f t="shared" si="4"/>
        <v>717.25950000000012</v>
      </c>
      <c r="M8" s="34">
        <v>0.03</v>
      </c>
      <c r="N8" s="35">
        <f t="shared" si="1"/>
        <v>467.95960725840064</v>
      </c>
      <c r="O8" s="35">
        <f t="shared" si="2"/>
        <v>13159.970892741601</v>
      </c>
      <c r="P8" s="36">
        <v>0.48</v>
      </c>
      <c r="Q8" s="35">
        <f t="shared" si="3"/>
        <v>6316.7860285159686</v>
      </c>
    </row>
    <row r="9" spans="1:17" s="2" customFormat="1" ht="12">
      <c r="A9" s="29">
        <v>8</v>
      </c>
      <c r="B9" s="37" t="s">
        <v>32</v>
      </c>
      <c r="C9" s="37" t="s">
        <v>33</v>
      </c>
      <c r="D9" s="6" t="s">
        <v>19</v>
      </c>
      <c r="E9" s="30">
        <v>32029311</v>
      </c>
      <c r="F9" s="6" t="s">
        <v>16</v>
      </c>
      <c r="G9" s="31">
        <v>43282</v>
      </c>
      <c r="H9" s="32" t="s">
        <v>60</v>
      </c>
      <c r="I9" s="37">
        <v>5</v>
      </c>
      <c r="J9" s="37">
        <v>11</v>
      </c>
      <c r="K9" s="39">
        <v>330</v>
      </c>
      <c r="L9" s="33">
        <f t="shared" si="4"/>
        <v>16.5</v>
      </c>
      <c r="M9" s="34">
        <v>0.03</v>
      </c>
      <c r="N9" s="35">
        <f t="shared" si="1"/>
        <v>10.765048800000015</v>
      </c>
      <c r="O9" s="35">
        <f t="shared" si="2"/>
        <v>302.73495120000001</v>
      </c>
      <c r="P9" s="36">
        <v>0.48</v>
      </c>
      <c r="Q9" s="35">
        <f t="shared" si="3"/>
        <v>145.312776576</v>
      </c>
    </row>
    <row r="10" spans="1:17" s="2" customFormat="1" ht="12">
      <c r="A10" s="29">
        <v>9</v>
      </c>
      <c r="B10" s="37" t="s">
        <v>34</v>
      </c>
      <c r="C10" s="37" t="s">
        <v>35</v>
      </c>
      <c r="D10" s="6" t="s">
        <v>19</v>
      </c>
      <c r="E10" s="30">
        <v>32029311</v>
      </c>
      <c r="F10" s="6" t="s">
        <v>16</v>
      </c>
      <c r="G10" s="31">
        <v>43282</v>
      </c>
      <c r="H10" s="32" t="s">
        <v>60</v>
      </c>
      <c r="I10" s="37">
        <v>5</v>
      </c>
      <c r="J10" s="37">
        <v>3</v>
      </c>
      <c r="K10" s="39">
        <v>90</v>
      </c>
      <c r="L10" s="35">
        <f t="shared" si="4"/>
        <v>4.5</v>
      </c>
      <c r="M10" s="36">
        <v>0.03</v>
      </c>
      <c r="N10" s="35">
        <f t="shared" si="1"/>
        <v>2.9359224000000039</v>
      </c>
      <c r="O10" s="35">
        <f t="shared" si="2"/>
        <v>82.564077600000005</v>
      </c>
      <c r="P10" s="36">
        <v>0.48</v>
      </c>
      <c r="Q10" s="35">
        <f t="shared" si="3"/>
        <v>39.630757248000002</v>
      </c>
    </row>
    <row r="11" spans="1:17" s="3" customFormat="1" ht="12">
      <c r="A11" s="29">
        <v>10</v>
      </c>
      <c r="B11" s="37" t="s">
        <v>38</v>
      </c>
      <c r="C11" s="37" t="s">
        <v>39</v>
      </c>
      <c r="D11" s="6" t="s">
        <v>19</v>
      </c>
      <c r="E11" s="30">
        <v>32029311</v>
      </c>
      <c r="F11" s="6" t="s">
        <v>16</v>
      </c>
      <c r="G11" s="31">
        <v>43282</v>
      </c>
      <c r="H11" s="32" t="s">
        <v>60</v>
      </c>
      <c r="I11" s="37">
        <v>110</v>
      </c>
      <c r="J11" s="37">
        <v>1960</v>
      </c>
      <c r="K11" s="39">
        <v>59023.01</v>
      </c>
      <c r="L11" s="35">
        <f t="shared" si="4"/>
        <v>2951.1505000000002</v>
      </c>
      <c r="M11" s="36">
        <v>0.03</v>
      </c>
      <c r="N11" s="35">
        <f t="shared" si="1"/>
        <v>1925.4108574936026</v>
      </c>
      <c r="O11" s="35">
        <f t="shared" si="2"/>
        <v>54146.448642506402</v>
      </c>
      <c r="P11" s="36">
        <v>0.48</v>
      </c>
      <c r="Q11" s="35">
        <f t="shared" si="3"/>
        <v>25990.295348403073</v>
      </c>
    </row>
    <row r="12" spans="1:17" s="4" customFormat="1" ht="12">
      <c r="A12" s="29">
        <v>11</v>
      </c>
      <c r="B12" s="37" t="s">
        <v>40</v>
      </c>
      <c r="C12" s="37" t="s">
        <v>41</v>
      </c>
      <c r="D12" s="6" t="s">
        <v>19</v>
      </c>
      <c r="E12" s="30">
        <v>32029311</v>
      </c>
      <c r="F12" s="6" t="s">
        <v>16</v>
      </c>
      <c r="G12" s="31">
        <v>43282</v>
      </c>
      <c r="H12" s="32" t="s">
        <v>60</v>
      </c>
      <c r="I12" s="37">
        <v>127</v>
      </c>
      <c r="J12" s="37">
        <v>2064</v>
      </c>
      <c r="K12" s="39">
        <v>62098.080000000002</v>
      </c>
      <c r="L12" s="35">
        <f t="shared" si="4"/>
        <v>3104.9040000000005</v>
      </c>
      <c r="M12" s="36">
        <v>0.03</v>
      </c>
      <c r="N12" s="35">
        <f t="shared" si="1"/>
        <v>2025.7238229888028</v>
      </c>
      <c r="O12" s="35">
        <f t="shared" si="2"/>
        <v>56967.452177011204</v>
      </c>
      <c r="P12" s="36">
        <v>0.48</v>
      </c>
      <c r="Q12" s="35">
        <f t="shared" si="3"/>
        <v>27344.377044965378</v>
      </c>
    </row>
    <row r="13" spans="1:17" s="5" customFormat="1" ht="12">
      <c r="A13" s="29">
        <v>12</v>
      </c>
      <c r="B13" s="37" t="s">
        <v>42</v>
      </c>
      <c r="C13" s="37" t="s">
        <v>43</v>
      </c>
      <c r="D13" s="6" t="s">
        <v>19</v>
      </c>
      <c r="E13" s="30">
        <v>32029311</v>
      </c>
      <c r="F13" s="6" t="s">
        <v>16</v>
      </c>
      <c r="G13" s="31">
        <v>43282</v>
      </c>
      <c r="H13" s="32" t="s">
        <v>60</v>
      </c>
      <c r="I13" s="37">
        <v>10</v>
      </c>
      <c r="J13" s="37">
        <v>183</v>
      </c>
      <c r="K13" s="39">
        <v>5497.95</v>
      </c>
      <c r="L13" s="35">
        <f t="shared" si="4"/>
        <v>274.89749999999998</v>
      </c>
      <c r="M13" s="36">
        <v>0.03</v>
      </c>
      <c r="N13" s="35">
        <f t="shared" si="1"/>
        <v>179.35060621200023</v>
      </c>
      <c r="O13" s="35">
        <f t="shared" si="2"/>
        <v>5043.7018937880002</v>
      </c>
      <c r="P13" s="36">
        <v>0.48</v>
      </c>
      <c r="Q13" s="35">
        <f t="shared" si="3"/>
        <v>2420.9769090182399</v>
      </c>
    </row>
    <row r="14" spans="1:17" s="5" customFormat="1" ht="12">
      <c r="A14" s="29">
        <v>13</v>
      </c>
      <c r="B14" s="37" t="s">
        <v>44</v>
      </c>
      <c r="C14" s="37" t="s">
        <v>45</v>
      </c>
      <c r="D14" s="6" t="s">
        <v>19</v>
      </c>
      <c r="E14" s="30">
        <v>32029311</v>
      </c>
      <c r="F14" s="6" t="s">
        <v>16</v>
      </c>
      <c r="G14" s="31">
        <v>43282</v>
      </c>
      <c r="H14" s="32" t="s">
        <v>60</v>
      </c>
      <c r="I14" s="37">
        <v>12</v>
      </c>
      <c r="J14" s="37">
        <v>37</v>
      </c>
      <c r="K14" s="39">
        <v>1116.3599999999999</v>
      </c>
      <c r="L14" s="35">
        <f t="shared" si="4"/>
        <v>55.817999999999998</v>
      </c>
      <c r="M14" s="36">
        <v>0.03</v>
      </c>
      <c r="N14" s="35">
        <f t="shared" si="1"/>
        <v>36.417181449600044</v>
      </c>
      <c r="O14" s="35">
        <f t="shared" si="2"/>
        <v>1024.1248185503998</v>
      </c>
      <c r="P14" s="36">
        <v>0.48</v>
      </c>
      <c r="Q14" s="35">
        <f t="shared" si="3"/>
        <v>491.57991290419187</v>
      </c>
    </row>
    <row r="15" spans="1:17" s="5" customFormat="1" ht="12">
      <c r="A15" s="29">
        <v>14</v>
      </c>
      <c r="B15" s="37" t="s">
        <v>46</v>
      </c>
      <c r="C15" s="37" t="s">
        <v>47</v>
      </c>
      <c r="D15" s="6" t="s">
        <v>19</v>
      </c>
      <c r="E15" s="30">
        <v>32029311</v>
      </c>
      <c r="F15" s="6" t="s">
        <v>16</v>
      </c>
      <c r="G15" s="31">
        <v>43282</v>
      </c>
      <c r="H15" s="32" t="s">
        <v>60</v>
      </c>
      <c r="I15" s="37">
        <v>135</v>
      </c>
      <c r="J15" s="37">
        <v>2927</v>
      </c>
      <c r="K15" s="39">
        <v>88031.87</v>
      </c>
      <c r="L15" s="35">
        <f t="shared" si="4"/>
        <v>4401.5934999999999</v>
      </c>
      <c r="M15" s="36">
        <v>0.03</v>
      </c>
      <c r="N15" s="35">
        <f t="shared" si="1"/>
        <v>2871.7193227432035</v>
      </c>
      <c r="O15" s="35">
        <f t="shared" si="2"/>
        <v>80758.557177256793</v>
      </c>
      <c r="P15" s="36">
        <v>0.48</v>
      </c>
      <c r="Q15" s="35">
        <f t="shared" si="3"/>
        <v>38764.10744508326</v>
      </c>
    </row>
    <row r="16" spans="1:17" s="5" customFormat="1" ht="12">
      <c r="A16" s="29">
        <v>15</v>
      </c>
      <c r="B16" s="37" t="s">
        <v>48</v>
      </c>
      <c r="C16" s="37" t="s">
        <v>49</v>
      </c>
      <c r="D16" s="6" t="s">
        <v>19</v>
      </c>
      <c r="E16" s="30">
        <v>32029311</v>
      </c>
      <c r="F16" s="6" t="s">
        <v>16</v>
      </c>
      <c r="G16" s="31">
        <v>43282</v>
      </c>
      <c r="H16" s="32" t="s">
        <v>60</v>
      </c>
      <c r="I16" s="37">
        <v>9</v>
      </c>
      <c r="J16" s="37">
        <v>19</v>
      </c>
      <c r="K16" s="39">
        <v>573.17999999999995</v>
      </c>
      <c r="L16" s="35">
        <f t="shared" si="4"/>
        <v>28.658999999999999</v>
      </c>
      <c r="M16" s="36">
        <v>0.03</v>
      </c>
      <c r="N16" s="35">
        <f t="shared" si="1"/>
        <v>18.697911124800022</v>
      </c>
      <c r="O16" s="35">
        <f t="shared" si="2"/>
        <v>525.82308887519991</v>
      </c>
      <c r="P16" s="36">
        <v>0.48</v>
      </c>
      <c r="Q16" s="35">
        <f t="shared" si="3"/>
        <v>252.39508266009594</v>
      </c>
    </row>
    <row r="17" spans="1:17" s="5" customFormat="1" ht="12">
      <c r="A17" s="29">
        <v>16</v>
      </c>
      <c r="B17" s="37" t="s">
        <v>50</v>
      </c>
      <c r="C17" s="37" t="s">
        <v>51</v>
      </c>
      <c r="D17" s="6" t="s">
        <v>19</v>
      </c>
      <c r="E17" s="30">
        <v>32029311</v>
      </c>
      <c r="F17" s="6" t="s">
        <v>16</v>
      </c>
      <c r="G17" s="31">
        <v>43282</v>
      </c>
      <c r="H17" s="32" t="s">
        <v>60</v>
      </c>
      <c r="I17" s="37">
        <v>17</v>
      </c>
      <c r="J17" s="37">
        <v>125</v>
      </c>
      <c r="K17" s="39">
        <v>3758.77</v>
      </c>
      <c r="L17" s="35">
        <f t="shared" si="4"/>
        <v>187.9385</v>
      </c>
      <c r="M17" s="36">
        <v>0.03</v>
      </c>
      <c r="N17" s="35">
        <f t="shared" si="1"/>
        <v>122.61618932720016</v>
      </c>
      <c r="O17" s="35">
        <f t="shared" si="2"/>
        <v>3448.2153106728001</v>
      </c>
      <c r="P17" s="36">
        <v>0.48</v>
      </c>
      <c r="Q17" s="35">
        <f t="shared" si="3"/>
        <v>1655.1433491229441</v>
      </c>
    </row>
    <row r="18" spans="1:17" s="5" customFormat="1" ht="12">
      <c r="A18" s="29">
        <v>17</v>
      </c>
      <c r="B18" s="37" t="s">
        <v>52</v>
      </c>
      <c r="C18" s="37" t="s">
        <v>53</v>
      </c>
      <c r="D18" s="6" t="s">
        <v>19</v>
      </c>
      <c r="E18" s="30">
        <v>32029311</v>
      </c>
      <c r="F18" s="6" t="s">
        <v>16</v>
      </c>
      <c r="G18" s="31">
        <v>43282</v>
      </c>
      <c r="H18" s="32" t="s">
        <v>60</v>
      </c>
      <c r="I18" s="37">
        <v>4</v>
      </c>
      <c r="J18" s="37">
        <v>117</v>
      </c>
      <c r="K18" s="39">
        <v>3511.59</v>
      </c>
      <c r="L18" s="35">
        <f t="shared" si="4"/>
        <v>175.57950000000002</v>
      </c>
      <c r="M18" s="36">
        <v>0.03</v>
      </c>
      <c r="N18" s="35">
        <f t="shared" si="1"/>
        <v>114.55284156240016</v>
      </c>
      <c r="O18" s="35">
        <f t="shared" si="2"/>
        <v>3221.4576584376</v>
      </c>
      <c r="P18" s="36">
        <v>0.48</v>
      </c>
      <c r="Q18" s="35">
        <f t="shared" si="3"/>
        <v>1546.299676050048</v>
      </c>
    </row>
    <row r="19" spans="1:17" s="5" customFormat="1" ht="12">
      <c r="A19" s="29">
        <v>18</v>
      </c>
      <c r="B19" s="37" t="s">
        <v>54</v>
      </c>
      <c r="C19" s="37" t="s">
        <v>55</v>
      </c>
      <c r="D19" s="6" t="s">
        <v>19</v>
      </c>
      <c r="E19" s="30">
        <v>32029311</v>
      </c>
      <c r="F19" s="6" t="s">
        <v>16</v>
      </c>
      <c r="G19" s="31">
        <v>43282</v>
      </c>
      <c r="H19" s="32" t="s">
        <v>60</v>
      </c>
      <c r="I19" s="37">
        <v>106</v>
      </c>
      <c r="J19" s="37">
        <v>5817</v>
      </c>
      <c r="K19" s="39">
        <v>177190.5</v>
      </c>
      <c r="L19" s="35">
        <f t="shared" si="4"/>
        <v>8859.5249999999996</v>
      </c>
      <c r="M19" s="36">
        <v>0.03</v>
      </c>
      <c r="N19" s="35">
        <f t="shared" si="1"/>
        <v>5780.1950890800081</v>
      </c>
      <c r="O19" s="35">
        <f t="shared" si="2"/>
        <v>162550.77991092001</v>
      </c>
      <c r="P19" s="36">
        <v>0.48</v>
      </c>
      <c r="Q19" s="35">
        <f t="shared" si="3"/>
        <v>78024.374357241599</v>
      </c>
    </row>
    <row r="20" spans="1:17" s="5" customFormat="1" ht="12">
      <c r="A20" s="29">
        <v>19</v>
      </c>
      <c r="B20" s="37" t="s">
        <v>56</v>
      </c>
      <c r="C20" s="37" t="s">
        <v>57</v>
      </c>
      <c r="D20" s="6" t="s">
        <v>19</v>
      </c>
      <c r="E20" s="30">
        <v>32029311</v>
      </c>
      <c r="F20" s="6" t="s">
        <v>16</v>
      </c>
      <c r="G20" s="31">
        <v>43282</v>
      </c>
      <c r="H20" s="32" t="s">
        <v>60</v>
      </c>
      <c r="I20" s="37">
        <v>60</v>
      </c>
      <c r="J20" s="37">
        <v>1929</v>
      </c>
      <c r="K20" s="39">
        <v>57999.25</v>
      </c>
      <c r="L20" s="35">
        <f t="shared" si="4"/>
        <v>2899.9625000000001</v>
      </c>
      <c r="M20" s="36">
        <v>0.03</v>
      </c>
      <c r="N20" s="35">
        <f t="shared" si="1"/>
        <v>1892.0144139800025</v>
      </c>
      <c r="O20" s="35">
        <f t="shared" si="2"/>
        <v>53207.273086020003</v>
      </c>
      <c r="P20" s="36">
        <v>0.48</v>
      </c>
      <c r="Q20" s="35">
        <f t="shared" si="3"/>
        <v>25539.491081289601</v>
      </c>
    </row>
    <row r="21" spans="1:17" s="5" customFormat="1" ht="12">
      <c r="A21" s="29">
        <v>20</v>
      </c>
      <c r="B21" s="37" t="s">
        <v>58</v>
      </c>
      <c r="C21" s="37" t="s">
        <v>59</v>
      </c>
      <c r="D21" s="6" t="s">
        <v>19</v>
      </c>
      <c r="E21" s="30">
        <v>32029311</v>
      </c>
      <c r="F21" s="6" t="s">
        <v>16</v>
      </c>
      <c r="G21" s="31">
        <v>43282</v>
      </c>
      <c r="H21" s="32" t="s">
        <v>60</v>
      </c>
      <c r="I21" s="37">
        <v>2</v>
      </c>
      <c r="J21" s="37">
        <v>74</v>
      </c>
      <c r="K21" s="39">
        <v>2239.08</v>
      </c>
      <c r="L21" s="35">
        <f t="shared" si="4"/>
        <v>111.95400000000001</v>
      </c>
      <c r="M21" s="36">
        <v>0.03</v>
      </c>
      <c r="N21" s="35">
        <f t="shared" si="1"/>
        <v>73.041834748800099</v>
      </c>
      <c r="O21" s="35">
        <f t="shared" si="2"/>
        <v>2054.0841652511999</v>
      </c>
      <c r="P21" s="36">
        <v>0.48</v>
      </c>
      <c r="Q21" s="35">
        <f t="shared" si="3"/>
        <v>985.9603993205759</v>
      </c>
    </row>
    <row r="22" spans="1:17">
      <c r="A22" s="7"/>
      <c r="B22" s="8" t="s">
        <v>15</v>
      </c>
      <c r="C22" s="9"/>
      <c r="D22" s="10"/>
      <c r="E22" s="11"/>
      <c r="F22" s="12"/>
      <c r="G22" s="13"/>
      <c r="H22" s="13"/>
      <c r="I22" s="14">
        <f>SUM(I2:I21)</f>
        <v>1213</v>
      </c>
      <c r="J22" s="14">
        <f>SUM(J2:J21)</f>
        <v>29944</v>
      </c>
      <c r="K22" s="14">
        <f>SUM(K2:K21)</f>
        <v>903144.53999999992</v>
      </c>
      <c r="L22" s="14">
        <f>SUM(L2:L21)</f>
        <v>45157.226999999999</v>
      </c>
      <c r="M22" s="14"/>
      <c r="N22" s="14">
        <f>SUM(N2:N21)</f>
        <v>29461.803171374439</v>
      </c>
      <c r="O22" s="14">
        <f>SUM(O2:O21)</f>
        <v>828525.5098286256</v>
      </c>
      <c r="P22" s="14"/>
      <c r="Q22" s="14">
        <f>SUM(Q2:Q21)</f>
        <v>397615.18491198024</v>
      </c>
    </row>
    <row r="23" spans="1:17">
      <c r="E23" s="18"/>
      <c r="F23" s="19"/>
    </row>
  </sheetData>
  <protectedRanges>
    <protectedRange sqref="A2:XFD1048576" name="区域1"/>
  </protectedRanges>
  <phoneticPr fontId="1" type="noConversion"/>
  <pageMargins left="0.28000000000000003" right="0.15" top="0.68" bottom="0.61" header="0.51181102362204722" footer="0.51181102362204722"/>
  <pageSetup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shangying</cp:lastModifiedBy>
  <cp:lastPrinted>2018-07-02T01:26:18Z</cp:lastPrinted>
  <dcterms:created xsi:type="dcterms:W3CDTF">2015-11-10T02:18:22Z</dcterms:created>
  <dcterms:modified xsi:type="dcterms:W3CDTF">2018-08-02T02:23:26Z</dcterms:modified>
</cp:coreProperties>
</file>