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730" windowHeight="11760"/>
  </bookViews>
  <sheets>
    <sheet name="月结算表" sheetId="1" r:id="rId1"/>
  </sheets>
  <calcPr calcId="125725"/>
</workbook>
</file>

<file path=xl/calcChain.xml><?xml version="1.0" encoding="utf-8"?>
<calcChain xmlns="http://schemas.openxmlformats.org/spreadsheetml/2006/main">
  <c r="K22" i="1"/>
  <c r="O11"/>
  <c r="Q11" s="1"/>
  <c r="O15"/>
  <c r="Q15" s="1"/>
  <c r="O19"/>
  <c r="Q19" s="1"/>
  <c r="O4"/>
  <c r="Q4" s="1"/>
  <c r="O8"/>
  <c r="Q8" s="1"/>
  <c r="N10"/>
  <c r="O10" s="1"/>
  <c r="Q10" s="1"/>
  <c r="N11"/>
  <c r="N12"/>
  <c r="O12" s="1"/>
  <c r="Q12" s="1"/>
  <c r="N13"/>
  <c r="O13" s="1"/>
  <c r="Q13" s="1"/>
  <c r="N14"/>
  <c r="O14" s="1"/>
  <c r="Q14" s="1"/>
  <c r="N15"/>
  <c r="N16"/>
  <c r="O16" s="1"/>
  <c r="Q16" s="1"/>
  <c r="N17"/>
  <c r="O17" s="1"/>
  <c r="Q17" s="1"/>
  <c r="N18"/>
  <c r="O18" s="1"/>
  <c r="Q18" s="1"/>
  <c r="N19"/>
  <c r="N20"/>
  <c r="O20" s="1"/>
  <c r="Q20" s="1"/>
  <c r="N21"/>
  <c r="N4"/>
  <c r="N5"/>
  <c r="O5" s="1"/>
  <c r="Q5" s="1"/>
  <c r="N6"/>
  <c r="O6" s="1"/>
  <c r="Q6" s="1"/>
  <c r="N7"/>
  <c r="O7" s="1"/>
  <c r="Q7" s="1"/>
  <c r="N8"/>
  <c r="N9"/>
  <c r="O9" s="1"/>
  <c r="Q9" s="1"/>
  <c r="N22" l="1"/>
  <c r="O21"/>
  <c r="N3"/>
  <c r="Q21" l="1"/>
  <c r="Q22" s="1"/>
  <c r="O22"/>
  <c r="O3"/>
  <c r="Q3" s="1"/>
</calcChain>
</file>

<file path=xl/comments1.xml><?xml version="1.0" encoding="utf-8"?>
<comments xmlns="http://schemas.openxmlformats.org/spreadsheetml/2006/main">
  <authors>
    <author>leno</author>
  </authors>
  <commentList>
    <comment ref="A2" authorId="0">
      <text/>
    </comment>
  </commentList>
</comments>
</file>

<file path=xl/sharedStrings.xml><?xml version="1.0" encoding="utf-8"?>
<sst xmlns="http://schemas.openxmlformats.org/spreadsheetml/2006/main" count="152" uniqueCount="75">
  <si>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</si>
  <si>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</si>
  <si>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</si>
  <si>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</si>
  <si>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</si>
  <si>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</si>
  <si>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</si>
  <si>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</si>
  <si>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</si>
  <si>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</si>
  <si>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</si>
  <si>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</si>
  <si>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</si>
  <si>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</si>
  <si>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</si>
  <si>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</si>
  <si>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</si>
  <si>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</si>
  <si>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</si>
  <si>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我不是药神</t>
  </si>
  <si>
    <t>动物世界（数字3D）</t>
  </si>
  <si>
    <t>邪不压正</t>
  </si>
  <si>
    <t>阿飞正传（数字）</t>
  </si>
  <si>
    <t>超人总动员2（数字3D）</t>
  </si>
  <si>
    <t>金蝉脱壳2：冥府（数字）</t>
  </si>
  <si>
    <t>侏罗纪世界2（数字3D）</t>
  </si>
  <si>
    <t>生存家族（数字）</t>
  </si>
  <si>
    <t>青年马克思（数字）</t>
  </si>
  <si>
    <t>新大头儿子和小头爸爸3俄罗斯奇遇记</t>
  </si>
  <si>
    <t>阿修罗（数字3D）</t>
  </si>
  <si>
    <t>神奇马戏团之动物饼干</t>
  </si>
  <si>
    <t>摩天营救（数字3D）</t>
  </si>
  <si>
    <t>北方一片苍茫</t>
  </si>
  <si>
    <t>汪星卧底（数字）</t>
  </si>
  <si>
    <t>风语咒（数字3D）</t>
  </si>
  <si>
    <t>西虹市首富</t>
  </si>
  <si>
    <t>策反</t>
  </si>
  <si>
    <t>狄仁杰之四大天王（数字3D）</t>
  </si>
  <si>
    <t>001104962018</t>
  </si>
  <si>
    <t>001203772018</t>
  </si>
  <si>
    <t>001104952018</t>
  </si>
  <si>
    <t>002101142018</t>
  </si>
  <si>
    <t>051201112018</t>
  </si>
  <si>
    <t>051101152018</t>
  </si>
  <si>
    <t>051201022018</t>
  </si>
  <si>
    <t>012101122018</t>
  </si>
  <si>
    <t>075100892018</t>
  </si>
  <si>
    <t>001b03562018</t>
  </si>
  <si>
    <t>001204972018</t>
  </si>
  <si>
    <t>001b05642018</t>
  </si>
  <si>
    <t>051201202018</t>
  </si>
  <si>
    <t>001108552017</t>
  </si>
  <si>
    <t>051101182018</t>
  </si>
  <si>
    <t>001c05272018</t>
  </si>
  <si>
    <t>001106062018</t>
  </si>
  <si>
    <t>001108272017</t>
  </si>
  <si>
    <t>001202172018</t>
  </si>
  <si>
    <t>31124701</t>
  </si>
  <si>
    <t>上海国金百丽宫影院有限公司</t>
  </si>
  <si>
    <t>中影设备</t>
  </si>
  <si>
    <t>2018-07-01</t>
  </si>
  <si>
    <t>2018-07-27</t>
  </si>
  <si>
    <t>2018-07-26</t>
  </si>
  <si>
    <t>2018-07-13</t>
  </si>
  <si>
    <t>2018-07-31</t>
  </si>
  <si>
    <t>2018-07-19</t>
  </si>
  <si>
    <t>2018-07-05</t>
  </si>
  <si>
    <t>2018-07-12</t>
  </si>
  <si>
    <t>2018-07-11</t>
  </si>
  <si>
    <t>2018-07-10</t>
  </si>
  <si>
    <t>2018-07-06</t>
  </si>
  <si>
    <t>2018-07-21</t>
  </si>
  <si>
    <t>2018-07-20</t>
  </si>
  <si>
    <t>2018-07-22</t>
  </si>
  <si>
    <t>2018年07月上海国金百丽宫影院结算报表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</si>
</sst>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0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b/>
      <sz val="16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4" fillId="0" borderId="0" xfId="0" applyFont="1"/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/>
    <xf numFmtId="49" fontId="5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0" fillId="0" borderId="3" xfId="0" applyFill="1" applyBorder="1"/>
    <xf numFmtId="49" fontId="5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/>
    <xf numFmtId="14" fontId="0" fillId="0" borderId="3" xfId="0" applyNumberFormat="1" applyFill="1" applyBorder="1"/>
    <xf numFmtId="176" fontId="0" fillId="0" borderId="3" xfId="0" applyNumberFormat="1" applyFill="1" applyBorder="1"/>
    <xf numFmtId="177" fontId="0" fillId="0" borderId="3" xfId="0" applyNumberFormat="1" applyFill="1" applyBorder="1"/>
    <xf numFmtId="176" fontId="5" fillId="0" borderId="1" xfId="0" applyNumberFormat="1" applyFont="1" applyFill="1" applyBorder="1" applyAlignment="1">
      <alignment horizontal="right" vertical="center"/>
    </xf>
    <xf numFmtId="176" fontId="5" fillId="0" borderId="2" xfId="0" applyNumberFormat="1" applyFont="1" applyFill="1" applyBorder="1" applyAlignment="1">
      <alignment horizontal="right" vertical="center"/>
    </xf>
    <xf numFmtId="176" fontId="0" fillId="0" borderId="4" xfId="0" applyNumberFormat="1" applyFill="1" applyBorder="1" applyAlignment="1">
      <alignment horizontal="right"/>
    </xf>
    <xf numFmtId="0" fontId="7" fillId="2" borderId="1" xfId="0" applyFont="1" applyFill="1" applyBorder="1" applyAlignment="1" applyProtection="1">
      <alignment horizontal="center" wrapText="1"/>
    </xf>
    <xf numFmtId="49" fontId="8" fillId="2" borderId="1" xfId="0" applyNumberFormat="1" applyFont="1" applyFill="1" applyBorder="1" applyAlignment="1" applyProtection="1">
      <alignment horizontal="center" wrapText="1"/>
    </xf>
    <xf numFmtId="49" fontId="7" fillId="2" borderId="1" xfId="0" applyNumberFormat="1" applyFont="1" applyFill="1" applyBorder="1" applyAlignment="1" applyProtection="1">
      <alignment horizontal="center" wrapText="1"/>
    </xf>
    <xf numFmtId="14" fontId="8" fillId="2" borderId="1" xfId="0" applyNumberFormat="1" applyFont="1" applyFill="1" applyBorder="1" applyAlignment="1" applyProtection="1">
      <alignment horizontal="center" wrapText="1"/>
    </xf>
    <xf numFmtId="176" fontId="8" fillId="2" borderId="1" xfId="0" applyNumberFormat="1" applyFont="1" applyFill="1" applyBorder="1" applyAlignment="1" applyProtection="1">
      <alignment horizontal="center" wrapText="1"/>
    </xf>
    <xf numFmtId="177" fontId="8" fillId="2" borderId="1" xfId="0" applyNumberFormat="1" applyFont="1" applyFill="1" applyBorder="1" applyAlignment="1" applyProtection="1">
      <alignment horizontal="center" wrapText="1"/>
    </xf>
    <xf numFmtId="49" fontId="3" fillId="0" borderId="0" xfId="0" applyNumberFormat="1" applyFont="1"/>
    <xf numFmtId="0" fontId="9" fillId="0" borderId="5" xfId="0" applyFont="1" applyBorder="1" applyAlignment="1">
      <alignment horizontal="center" vertical="center"/>
    </xf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5"/>
  <sheetViews>
    <sheetView tabSelected="1" zoomScaleNormal="100" workbookViewId="0">
      <selection activeCell="O14" sqref="O13:O14"/>
    </sheetView>
  </sheetViews>
  <sheetFormatPr defaultColWidth="16" defaultRowHeight="12.75"/>
  <cols>
    <col min="1" max="1" width="8.42578125" customWidth="1"/>
    <col min="2" max="2" width="35.140625" style="2" customWidth="1"/>
    <col min="3" max="3" width="13.85546875" style="2" bestFit="1" customWidth="1"/>
    <col min="4" max="4" width="29" style="2" customWidth="1"/>
    <col min="5" max="5" width="11.7109375" style="2" customWidth="1"/>
    <col min="6" max="6" width="16" style="2"/>
    <col min="7" max="8" width="13.7109375" style="1" customWidth="1"/>
    <col min="9" max="10" width="11.140625" style="2" customWidth="1"/>
    <col min="11" max="11" width="12.5703125" style="3" customWidth="1"/>
    <col min="12" max="12" width="16" style="3"/>
    <col min="13" max="13" width="11.28515625" style="3" customWidth="1"/>
    <col min="14" max="14" width="11.85546875" style="3" customWidth="1"/>
    <col min="15" max="15" width="16" style="3"/>
    <col min="16" max="16" width="13.140625" style="4" customWidth="1"/>
    <col min="17" max="17" width="16" style="3"/>
  </cols>
  <sheetData>
    <row r="1" spans="1:17" ht="31.5" customHeight="1">
      <c r="A1" s="35" t="s">
        <v>74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s="10" customFormat="1" ht="15.75">
      <c r="A2" s="28" t="s">
        <v>0</v>
      </c>
      <c r="B2" s="29" t="s">
        <v>7</v>
      </c>
      <c r="C2" s="30" t="s">
        <v>1</v>
      </c>
      <c r="D2" s="29" t="s">
        <v>17</v>
      </c>
      <c r="E2" s="29" t="s">
        <v>18</v>
      </c>
      <c r="F2" s="29" t="s">
        <v>10</v>
      </c>
      <c r="G2" s="31" t="s">
        <v>2</v>
      </c>
      <c r="H2" s="31" t="s">
        <v>3</v>
      </c>
      <c r="I2" s="29" t="s">
        <v>4</v>
      </c>
      <c r="J2" s="29" t="s">
        <v>5</v>
      </c>
      <c r="K2" s="32" t="s">
        <v>6</v>
      </c>
      <c r="L2" s="32" t="s">
        <v>11</v>
      </c>
      <c r="M2" s="32" t="s">
        <v>12</v>
      </c>
      <c r="N2" s="32" t="s">
        <v>13</v>
      </c>
      <c r="O2" s="32" t="s">
        <v>8</v>
      </c>
      <c r="P2" s="33" t="s">
        <v>14</v>
      </c>
      <c r="Q2" s="32" t="s">
        <v>9</v>
      </c>
    </row>
    <row r="3" spans="1:17" s="16" customFormat="1">
      <c r="A3" s="11">
        <v>1</v>
      </c>
      <c r="B3" s="12" t="s">
        <v>19</v>
      </c>
      <c r="C3" s="12" t="s">
        <v>38</v>
      </c>
      <c r="D3" s="12" t="s">
        <v>58</v>
      </c>
      <c r="E3" s="12" t="s">
        <v>57</v>
      </c>
      <c r="F3" s="13" t="s">
        <v>59</v>
      </c>
      <c r="G3" s="12" t="s">
        <v>60</v>
      </c>
      <c r="H3" s="12" t="s">
        <v>61</v>
      </c>
      <c r="I3" s="12">
        <v>319</v>
      </c>
      <c r="J3" s="12">
        <v>19874</v>
      </c>
      <c r="K3" s="25">
        <v>1122157</v>
      </c>
      <c r="L3" s="25">
        <v>56107.850000000006</v>
      </c>
      <c r="M3" s="14">
        <v>0.03</v>
      </c>
      <c r="N3" s="25">
        <f>K3/1.03*0.03*1.12</f>
        <v>36606.286601941749</v>
      </c>
      <c r="O3" s="25">
        <f>K3-L3-N3</f>
        <v>1029442.8633980581</v>
      </c>
      <c r="P3" s="15">
        <v>0.46</v>
      </c>
      <c r="Q3" s="25">
        <f>ROUND(O3*P3,2)</f>
        <v>473543.72</v>
      </c>
    </row>
    <row r="4" spans="1:17" s="16" customFormat="1">
      <c r="A4" s="11">
        <v>3</v>
      </c>
      <c r="B4" s="12" t="s">
        <v>20</v>
      </c>
      <c r="C4" s="12" t="s">
        <v>39</v>
      </c>
      <c r="D4" s="12" t="s">
        <v>58</v>
      </c>
      <c r="E4" s="12" t="s">
        <v>57</v>
      </c>
      <c r="F4" s="13" t="s">
        <v>15</v>
      </c>
      <c r="G4" s="12" t="s">
        <v>60</v>
      </c>
      <c r="H4" s="12" t="s">
        <v>62</v>
      </c>
      <c r="I4" s="12">
        <v>115</v>
      </c>
      <c r="J4" s="12">
        <v>2542</v>
      </c>
      <c r="K4" s="25">
        <v>163378</v>
      </c>
      <c r="L4" s="25">
        <v>8168.9000000000005</v>
      </c>
      <c r="M4" s="14">
        <v>0.03</v>
      </c>
      <c r="N4" s="25">
        <f t="shared" ref="N4:N21" si="0">K4/1.03*0.03*1.12</f>
        <v>5329.6124271844656</v>
      </c>
      <c r="O4" s="25">
        <f t="shared" ref="O4:O8" si="1">K4-L4-N4</f>
        <v>149879.48757281553</v>
      </c>
      <c r="P4" s="15">
        <v>0.46</v>
      </c>
      <c r="Q4" s="25">
        <f t="shared" ref="Q4:Q21" si="2">ROUND(O4*P4,2)</f>
        <v>68944.56</v>
      </c>
    </row>
    <row r="5" spans="1:17" s="16" customFormat="1">
      <c r="A5" s="11">
        <v>4</v>
      </c>
      <c r="B5" s="12" t="s">
        <v>21</v>
      </c>
      <c r="C5" s="12" t="s">
        <v>40</v>
      </c>
      <c r="D5" s="12" t="s">
        <v>58</v>
      </c>
      <c r="E5" s="12" t="s">
        <v>57</v>
      </c>
      <c r="F5" s="13" t="s">
        <v>15</v>
      </c>
      <c r="G5" s="12" t="s">
        <v>63</v>
      </c>
      <c r="H5" s="12" t="s">
        <v>64</v>
      </c>
      <c r="I5" s="12">
        <v>214</v>
      </c>
      <c r="J5" s="12">
        <v>8221</v>
      </c>
      <c r="K5" s="25">
        <v>466652</v>
      </c>
      <c r="L5" s="25">
        <v>23332.600000000002</v>
      </c>
      <c r="M5" s="14">
        <v>0.03</v>
      </c>
      <c r="N5" s="25">
        <f t="shared" si="0"/>
        <v>15222.822524271845</v>
      </c>
      <c r="O5" s="25">
        <f t="shared" si="1"/>
        <v>428096.57747572818</v>
      </c>
      <c r="P5" s="15">
        <v>0.46</v>
      </c>
      <c r="Q5" s="25">
        <f t="shared" si="2"/>
        <v>196924.43</v>
      </c>
    </row>
    <row r="6" spans="1:17" s="16" customFormat="1">
      <c r="A6" s="11">
        <v>5</v>
      </c>
      <c r="B6" s="12" t="s">
        <v>22</v>
      </c>
      <c r="C6" s="12" t="s">
        <v>41</v>
      </c>
      <c r="D6" s="12" t="s">
        <v>58</v>
      </c>
      <c r="E6" s="12" t="s">
        <v>57</v>
      </c>
      <c r="F6" s="13" t="s">
        <v>15</v>
      </c>
      <c r="G6" s="12" t="s">
        <v>60</v>
      </c>
      <c r="H6" s="12" t="s">
        <v>62</v>
      </c>
      <c r="I6" s="12">
        <v>87</v>
      </c>
      <c r="J6" s="12">
        <v>1190</v>
      </c>
      <c r="K6" s="25">
        <v>64481</v>
      </c>
      <c r="L6" s="25">
        <v>3224.05</v>
      </c>
      <c r="M6" s="14">
        <v>0.03</v>
      </c>
      <c r="N6" s="25">
        <f t="shared" si="0"/>
        <v>2103.4578640776699</v>
      </c>
      <c r="O6" s="25">
        <f t="shared" si="1"/>
        <v>59153.49213592233</v>
      </c>
      <c r="P6" s="15">
        <v>0.46</v>
      </c>
      <c r="Q6" s="25">
        <f t="shared" si="2"/>
        <v>27210.61</v>
      </c>
    </row>
    <row r="7" spans="1:17" s="16" customFormat="1">
      <c r="A7" s="11">
        <v>6</v>
      </c>
      <c r="B7" s="12" t="s">
        <v>23</v>
      </c>
      <c r="C7" s="12" t="s">
        <v>42</v>
      </c>
      <c r="D7" s="12" t="s">
        <v>58</v>
      </c>
      <c r="E7" s="12" t="s">
        <v>57</v>
      </c>
      <c r="F7" s="13" t="s">
        <v>15</v>
      </c>
      <c r="G7" s="12" t="s">
        <v>60</v>
      </c>
      <c r="H7" s="12" t="s">
        <v>65</v>
      </c>
      <c r="I7" s="12">
        <v>60</v>
      </c>
      <c r="J7" s="12">
        <v>1768</v>
      </c>
      <c r="K7" s="25">
        <v>118259</v>
      </c>
      <c r="L7" s="25">
        <v>5912.9500000000007</v>
      </c>
      <c r="M7" s="14">
        <v>0.03</v>
      </c>
      <c r="N7" s="25">
        <f t="shared" si="0"/>
        <v>3857.7693203883496</v>
      </c>
      <c r="O7" s="25">
        <f t="shared" si="1"/>
        <v>108488.28067961165</v>
      </c>
      <c r="P7" s="15">
        <v>0.46</v>
      </c>
      <c r="Q7" s="25">
        <f t="shared" si="2"/>
        <v>49904.61</v>
      </c>
    </row>
    <row r="8" spans="1:17" s="16" customFormat="1">
      <c r="A8" s="11">
        <v>7</v>
      </c>
      <c r="B8" s="12" t="s">
        <v>24</v>
      </c>
      <c r="C8" s="12" t="s">
        <v>43</v>
      </c>
      <c r="D8" s="12" t="s">
        <v>58</v>
      </c>
      <c r="E8" s="12" t="s">
        <v>57</v>
      </c>
      <c r="F8" s="13" t="s">
        <v>15</v>
      </c>
      <c r="G8" s="12" t="s">
        <v>60</v>
      </c>
      <c r="H8" s="12" t="s">
        <v>66</v>
      </c>
      <c r="I8" s="12">
        <v>19</v>
      </c>
      <c r="J8" s="12">
        <v>209</v>
      </c>
      <c r="K8" s="25">
        <v>12205</v>
      </c>
      <c r="L8" s="25">
        <v>610.25</v>
      </c>
      <c r="M8" s="14">
        <v>0.03</v>
      </c>
      <c r="N8" s="25">
        <f t="shared" si="0"/>
        <v>398.14368932038832</v>
      </c>
      <c r="O8" s="25">
        <f t="shared" si="1"/>
        <v>11196.606310679612</v>
      </c>
      <c r="P8" s="15">
        <v>0.46</v>
      </c>
      <c r="Q8" s="25">
        <f t="shared" si="2"/>
        <v>5150.4399999999996</v>
      </c>
    </row>
    <row r="9" spans="1:17" s="16" customFormat="1">
      <c r="A9" s="11">
        <v>8</v>
      </c>
      <c r="B9" s="18" t="s">
        <v>25</v>
      </c>
      <c r="C9" s="17" t="s">
        <v>44</v>
      </c>
      <c r="D9" s="12" t="s">
        <v>58</v>
      </c>
      <c r="E9" s="12" t="s">
        <v>57</v>
      </c>
      <c r="F9" s="13" t="s">
        <v>15</v>
      </c>
      <c r="G9" s="12" t="s">
        <v>60</v>
      </c>
      <c r="H9" s="12" t="s">
        <v>67</v>
      </c>
      <c r="I9" s="17">
        <v>27</v>
      </c>
      <c r="J9" s="17">
        <v>641</v>
      </c>
      <c r="K9" s="26">
        <v>42967</v>
      </c>
      <c r="L9" s="26">
        <v>2148.35</v>
      </c>
      <c r="M9" s="14">
        <v>0.03</v>
      </c>
      <c r="N9" s="25">
        <f t="shared" si="0"/>
        <v>1401.6419417475727</v>
      </c>
      <c r="O9" s="25">
        <f>K9-L9-N9</f>
        <v>39417.008058252432</v>
      </c>
      <c r="P9" s="15">
        <v>0.46</v>
      </c>
      <c r="Q9" s="25">
        <f t="shared" si="2"/>
        <v>18131.82</v>
      </c>
    </row>
    <row r="10" spans="1:17" s="16" customFormat="1">
      <c r="A10" s="11">
        <v>9</v>
      </c>
      <c r="B10" s="18" t="s">
        <v>26</v>
      </c>
      <c r="C10" s="17" t="s">
        <v>45</v>
      </c>
      <c r="D10" s="12" t="s">
        <v>58</v>
      </c>
      <c r="E10" s="12" t="s">
        <v>57</v>
      </c>
      <c r="F10" s="13" t="s">
        <v>15</v>
      </c>
      <c r="G10" s="12" t="s">
        <v>60</v>
      </c>
      <c r="H10" s="12" t="s">
        <v>68</v>
      </c>
      <c r="I10" s="17">
        <v>11</v>
      </c>
      <c r="J10" s="17">
        <v>104</v>
      </c>
      <c r="K10" s="26">
        <v>5304</v>
      </c>
      <c r="L10" s="26">
        <v>265.2</v>
      </c>
      <c r="M10" s="14">
        <v>0.03</v>
      </c>
      <c r="N10" s="25">
        <f t="shared" si="0"/>
        <v>173.02368932038837</v>
      </c>
      <c r="O10" s="25">
        <f t="shared" ref="O10:O21" si="3">K10-L10-N10</f>
        <v>4865.7763106796119</v>
      </c>
      <c r="P10" s="15">
        <v>0.46</v>
      </c>
      <c r="Q10" s="25">
        <f t="shared" si="2"/>
        <v>2238.2600000000002</v>
      </c>
    </row>
    <row r="11" spans="1:17" s="16" customFormat="1">
      <c r="A11" s="11">
        <v>10</v>
      </c>
      <c r="B11" s="18" t="s">
        <v>27</v>
      </c>
      <c r="C11" s="17" t="s">
        <v>46</v>
      </c>
      <c r="D11" s="12" t="s">
        <v>58</v>
      </c>
      <c r="E11" s="12" t="s">
        <v>57</v>
      </c>
      <c r="F11" s="13" t="s">
        <v>15</v>
      </c>
      <c r="G11" s="12" t="s">
        <v>66</v>
      </c>
      <c r="H11" s="12" t="s">
        <v>69</v>
      </c>
      <c r="I11" s="17">
        <v>3</v>
      </c>
      <c r="J11" s="17">
        <v>150</v>
      </c>
      <c r="K11" s="26">
        <v>7500</v>
      </c>
      <c r="L11" s="26">
        <v>375</v>
      </c>
      <c r="M11" s="14">
        <v>0.03</v>
      </c>
      <c r="N11" s="25">
        <f t="shared" si="0"/>
        <v>244.66019417475729</v>
      </c>
      <c r="O11" s="25">
        <f t="shared" si="3"/>
        <v>6880.3398058252424</v>
      </c>
      <c r="P11" s="15">
        <v>0.46</v>
      </c>
      <c r="Q11" s="25">
        <f t="shared" si="2"/>
        <v>3164.96</v>
      </c>
    </row>
    <row r="12" spans="1:17" s="16" customFormat="1">
      <c r="A12" s="11">
        <v>11</v>
      </c>
      <c r="B12" s="18" t="s">
        <v>28</v>
      </c>
      <c r="C12" s="17" t="s">
        <v>47</v>
      </c>
      <c r="D12" s="12" t="s">
        <v>58</v>
      </c>
      <c r="E12" s="12" t="s">
        <v>57</v>
      </c>
      <c r="F12" s="13" t="s">
        <v>15</v>
      </c>
      <c r="G12" s="12" t="s">
        <v>70</v>
      </c>
      <c r="H12" s="12" t="s">
        <v>64</v>
      </c>
      <c r="I12" s="17">
        <v>27</v>
      </c>
      <c r="J12" s="17">
        <v>218</v>
      </c>
      <c r="K12" s="26">
        <v>11667</v>
      </c>
      <c r="L12" s="26">
        <v>583.35</v>
      </c>
      <c r="M12" s="14">
        <v>0.03</v>
      </c>
      <c r="N12" s="25">
        <f t="shared" si="0"/>
        <v>380.59339805825243</v>
      </c>
      <c r="O12" s="25">
        <f t="shared" si="3"/>
        <v>10703.056601941747</v>
      </c>
      <c r="P12" s="15">
        <v>0.46</v>
      </c>
      <c r="Q12" s="25">
        <f t="shared" si="2"/>
        <v>4923.41</v>
      </c>
    </row>
    <row r="13" spans="1:17" s="16" customFormat="1">
      <c r="A13" s="11">
        <v>12</v>
      </c>
      <c r="B13" s="18" t="s">
        <v>29</v>
      </c>
      <c r="C13" s="17" t="s">
        <v>48</v>
      </c>
      <c r="D13" s="12" t="s">
        <v>58</v>
      </c>
      <c r="E13" s="12" t="s">
        <v>57</v>
      </c>
      <c r="F13" s="13" t="s">
        <v>15</v>
      </c>
      <c r="G13" s="12" t="s">
        <v>63</v>
      </c>
      <c r="H13" s="12" t="s">
        <v>63</v>
      </c>
      <c r="I13" s="17">
        <v>1</v>
      </c>
      <c r="J13" s="17">
        <v>12</v>
      </c>
      <c r="K13" s="26">
        <v>786</v>
      </c>
      <c r="L13" s="26">
        <v>39.300000000000004</v>
      </c>
      <c r="M13" s="14">
        <v>0.03</v>
      </c>
      <c r="N13" s="25">
        <f t="shared" si="0"/>
        <v>25.640388349514563</v>
      </c>
      <c r="O13" s="25">
        <f t="shared" si="3"/>
        <v>721.05961165048552</v>
      </c>
      <c r="P13" s="15">
        <v>0.46</v>
      </c>
      <c r="Q13" s="25">
        <f t="shared" si="2"/>
        <v>331.69</v>
      </c>
    </row>
    <row r="14" spans="1:17" s="16" customFormat="1">
      <c r="A14" s="11">
        <v>13</v>
      </c>
      <c r="B14" s="18" t="s">
        <v>30</v>
      </c>
      <c r="C14" s="17" t="s">
        <v>49</v>
      </c>
      <c r="D14" s="12" t="s">
        <v>58</v>
      </c>
      <c r="E14" s="12" t="s">
        <v>57</v>
      </c>
      <c r="F14" s="13" t="s">
        <v>15</v>
      </c>
      <c r="G14" s="12" t="s">
        <v>71</v>
      </c>
      <c r="H14" s="12" t="s">
        <v>64</v>
      </c>
      <c r="I14" s="17">
        <v>14</v>
      </c>
      <c r="J14" s="17">
        <v>161</v>
      </c>
      <c r="K14" s="26">
        <v>9141</v>
      </c>
      <c r="L14" s="26">
        <v>457.05</v>
      </c>
      <c r="M14" s="14">
        <v>0.03</v>
      </c>
      <c r="N14" s="25">
        <f t="shared" si="0"/>
        <v>298.19184466019419</v>
      </c>
      <c r="O14" s="25">
        <f t="shared" si="3"/>
        <v>8385.7581553398068</v>
      </c>
      <c r="P14" s="15">
        <v>0.46</v>
      </c>
      <c r="Q14" s="25">
        <f t="shared" si="2"/>
        <v>3857.45</v>
      </c>
    </row>
    <row r="15" spans="1:17" s="16" customFormat="1">
      <c r="A15" s="11">
        <v>14</v>
      </c>
      <c r="B15" s="18" t="s">
        <v>31</v>
      </c>
      <c r="C15" s="17" t="s">
        <v>50</v>
      </c>
      <c r="D15" s="12" t="s">
        <v>58</v>
      </c>
      <c r="E15" s="12" t="s">
        <v>57</v>
      </c>
      <c r="F15" s="13" t="s">
        <v>15</v>
      </c>
      <c r="G15" s="12" t="s">
        <v>72</v>
      </c>
      <c r="H15" s="12" t="s">
        <v>64</v>
      </c>
      <c r="I15" s="17">
        <v>100</v>
      </c>
      <c r="J15" s="17">
        <v>4150</v>
      </c>
      <c r="K15" s="26">
        <v>268706</v>
      </c>
      <c r="L15" s="26">
        <v>13435.300000000001</v>
      </c>
      <c r="M15" s="14">
        <v>0.03</v>
      </c>
      <c r="N15" s="25">
        <f t="shared" si="0"/>
        <v>8765.5549514563118</v>
      </c>
      <c r="O15" s="25">
        <f t="shared" si="3"/>
        <v>246505.14504854369</v>
      </c>
      <c r="P15" s="15">
        <v>0.46</v>
      </c>
      <c r="Q15" s="25">
        <f t="shared" si="2"/>
        <v>113392.37</v>
      </c>
    </row>
    <row r="16" spans="1:17" s="16" customFormat="1">
      <c r="A16" s="11">
        <v>15</v>
      </c>
      <c r="B16" s="18" t="s">
        <v>32</v>
      </c>
      <c r="C16" s="17" t="s">
        <v>51</v>
      </c>
      <c r="D16" s="12" t="s">
        <v>58</v>
      </c>
      <c r="E16" s="12" t="s">
        <v>57</v>
      </c>
      <c r="F16" s="13" t="s">
        <v>15</v>
      </c>
      <c r="G16" s="12" t="s">
        <v>72</v>
      </c>
      <c r="H16" s="12" t="s">
        <v>62</v>
      </c>
      <c r="I16" s="17">
        <v>6</v>
      </c>
      <c r="J16" s="17">
        <v>6</v>
      </c>
      <c r="K16" s="26">
        <v>300</v>
      </c>
      <c r="L16" s="26">
        <v>15</v>
      </c>
      <c r="M16" s="14">
        <v>0.03</v>
      </c>
      <c r="N16" s="25">
        <f t="shared" si="0"/>
        <v>9.7864077669902922</v>
      </c>
      <c r="O16" s="25">
        <f t="shared" si="3"/>
        <v>275.21359223300971</v>
      </c>
      <c r="P16" s="15">
        <v>0.46</v>
      </c>
      <c r="Q16" s="25">
        <f t="shared" si="2"/>
        <v>126.6</v>
      </c>
    </row>
    <row r="17" spans="1:17" s="16" customFormat="1">
      <c r="A17" s="11">
        <v>16</v>
      </c>
      <c r="B17" s="18" t="s">
        <v>33</v>
      </c>
      <c r="C17" s="17" t="s">
        <v>52</v>
      </c>
      <c r="D17" s="12" t="s">
        <v>58</v>
      </c>
      <c r="E17" s="12" t="s">
        <v>57</v>
      </c>
      <c r="F17" s="13" t="s">
        <v>15</v>
      </c>
      <c r="G17" s="12" t="s">
        <v>72</v>
      </c>
      <c r="H17" s="12" t="s">
        <v>64</v>
      </c>
      <c r="I17" s="17">
        <v>15</v>
      </c>
      <c r="J17" s="17">
        <v>605</v>
      </c>
      <c r="K17" s="26">
        <v>41320</v>
      </c>
      <c r="L17" s="26">
        <v>2066</v>
      </c>
      <c r="M17" s="14">
        <v>0.03</v>
      </c>
      <c r="N17" s="25">
        <f t="shared" si="0"/>
        <v>1347.9145631067963</v>
      </c>
      <c r="O17" s="25">
        <f t="shared" si="3"/>
        <v>37906.085436893205</v>
      </c>
      <c r="P17" s="15">
        <v>0.46</v>
      </c>
      <c r="Q17" s="25">
        <f t="shared" si="2"/>
        <v>17436.8</v>
      </c>
    </row>
    <row r="18" spans="1:17" s="16" customFormat="1">
      <c r="A18" s="11">
        <v>17</v>
      </c>
      <c r="B18" s="18" t="s">
        <v>34</v>
      </c>
      <c r="C18" s="17" t="s">
        <v>53</v>
      </c>
      <c r="D18" s="12" t="s">
        <v>58</v>
      </c>
      <c r="E18" s="12" t="s">
        <v>57</v>
      </c>
      <c r="F18" s="13" t="s">
        <v>15</v>
      </c>
      <c r="G18" s="12" t="s">
        <v>73</v>
      </c>
      <c r="H18" s="12" t="s">
        <v>73</v>
      </c>
      <c r="I18" s="17">
        <v>1</v>
      </c>
      <c r="J18" s="17">
        <v>19</v>
      </c>
      <c r="K18" s="26">
        <v>1309</v>
      </c>
      <c r="L18" s="26">
        <v>65.45</v>
      </c>
      <c r="M18" s="14">
        <v>0.03</v>
      </c>
      <c r="N18" s="25">
        <f t="shared" si="0"/>
        <v>42.701359223300969</v>
      </c>
      <c r="O18" s="25">
        <f t="shared" si="3"/>
        <v>1200.8486407766991</v>
      </c>
      <c r="P18" s="15">
        <v>0.46</v>
      </c>
      <c r="Q18" s="25">
        <f t="shared" si="2"/>
        <v>552.39</v>
      </c>
    </row>
    <row r="19" spans="1:17" s="16" customFormat="1">
      <c r="A19" s="11">
        <v>18</v>
      </c>
      <c r="B19" s="18" t="s">
        <v>35</v>
      </c>
      <c r="C19" s="17" t="s">
        <v>54</v>
      </c>
      <c r="D19" s="12" t="s">
        <v>58</v>
      </c>
      <c r="E19" s="12" t="s">
        <v>57</v>
      </c>
      <c r="F19" s="13" t="s">
        <v>15</v>
      </c>
      <c r="G19" s="12" t="s">
        <v>61</v>
      </c>
      <c r="H19" s="12" t="s">
        <v>64</v>
      </c>
      <c r="I19" s="17">
        <v>80</v>
      </c>
      <c r="J19" s="17">
        <v>6771</v>
      </c>
      <c r="K19" s="26">
        <v>376748</v>
      </c>
      <c r="L19" s="26">
        <v>18837.400000000001</v>
      </c>
      <c r="M19" s="14">
        <v>0.03</v>
      </c>
      <c r="N19" s="25">
        <f t="shared" si="0"/>
        <v>12290.031844660194</v>
      </c>
      <c r="O19" s="25">
        <f t="shared" si="3"/>
        <v>345620.5681553398</v>
      </c>
      <c r="P19" s="15">
        <v>0.46</v>
      </c>
      <c r="Q19" s="25">
        <f t="shared" si="2"/>
        <v>158985.46</v>
      </c>
    </row>
    <row r="20" spans="1:17" s="16" customFormat="1">
      <c r="A20" s="11">
        <v>19</v>
      </c>
      <c r="B20" s="18" t="s">
        <v>36</v>
      </c>
      <c r="C20" s="17" t="s">
        <v>55</v>
      </c>
      <c r="D20" s="12" t="s">
        <v>58</v>
      </c>
      <c r="E20" s="12" t="s">
        <v>57</v>
      </c>
      <c r="F20" s="13" t="s">
        <v>15</v>
      </c>
      <c r="G20" s="12" t="s">
        <v>61</v>
      </c>
      <c r="H20" s="12" t="s">
        <v>61</v>
      </c>
      <c r="I20" s="17">
        <v>1</v>
      </c>
      <c r="J20" s="17">
        <v>0</v>
      </c>
      <c r="K20" s="26">
        <v>0</v>
      </c>
      <c r="L20" s="26">
        <v>0</v>
      </c>
      <c r="M20" s="14">
        <v>0.03</v>
      </c>
      <c r="N20" s="25">
        <f t="shared" si="0"/>
        <v>0</v>
      </c>
      <c r="O20" s="25">
        <f t="shared" si="3"/>
        <v>0</v>
      </c>
      <c r="P20" s="15">
        <v>0.46</v>
      </c>
      <c r="Q20" s="25">
        <f t="shared" si="2"/>
        <v>0</v>
      </c>
    </row>
    <row r="21" spans="1:17" s="16" customFormat="1">
      <c r="A21" s="11">
        <v>20</v>
      </c>
      <c r="B21" s="18" t="s">
        <v>37</v>
      </c>
      <c r="C21" s="17" t="s">
        <v>56</v>
      </c>
      <c r="D21" s="12" t="s">
        <v>58</v>
      </c>
      <c r="E21" s="12" t="s">
        <v>57</v>
      </c>
      <c r="F21" s="13" t="s">
        <v>15</v>
      </c>
      <c r="G21" s="12" t="s">
        <v>61</v>
      </c>
      <c r="H21" s="12" t="s">
        <v>64</v>
      </c>
      <c r="I21" s="17">
        <v>43</v>
      </c>
      <c r="J21" s="17">
        <v>1557</v>
      </c>
      <c r="K21" s="26">
        <v>103685</v>
      </c>
      <c r="L21" s="26">
        <v>5184.25</v>
      </c>
      <c r="M21" s="14">
        <v>0.03</v>
      </c>
      <c r="N21" s="25">
        <f t="shared" si="0"/>
        <v>3382.3456310679612</v>
      </c>
      <c r="O21" s="25">
        <f t="shared" si="3"/>
        <v>95118.404368932039</v>
      </c>
      <c r="P21" s="15">
        <v>0.46</v>
      </c>
      <c r="Q21" s="25">
        <f t="shared" si="2"/>
        <v>43754.47</v>
      </c>
    </row>
    <row r="22" spans="1:17" s="5" customFormat="1" ht="25.5" customHeight="1">
      <c r="A22" s="19"/>
      <c r="B22" s="20" t="s">
        <v>16</v>
      </c>
      <c r="C22" s="21"/>
      <c r="D22" s="21"/>
      <c r="E22" s="21"/>
      <c r="F22" s="21"/>
      <c r="G22" s="22"/>
      <c r="H22" s="22"/>
      <c r="I22" s="21"/>
      <c r="J22" s="21"/>
      <c r="K22" s="23">
        <f>SUM(K3:K21)</f>
        <v>2816565</v>
      </c>
      <c r="L22" s="23"/>
      <c r="M22" s="23"/>
      <c r="N22" s="23">
        <f>SUM(N3:N21)</f>
        <v>91880.178640776692</v>
      </c>
      <c r="O22" s="27">
        <f>SUM(O3:O21)</f>
        <v>2583856.5713592232</v>
      </c>
      <c r="P22" s="24"/>
      <c r="Q22" s="23">
        <f>SUM(Q3:Q21)</f>
        <v>1188574.0499999998</v>
      </c>
    </row>
    <row r="23" spans="1:17" s="5" customFormat="1">
      <c r="B23" s="6"/>
      <c r="C23" s="6"/>
      <c r="D23" s="6"/>
      <c r="E23" s="6"/>
      <c r="F23" s="6"/>
      <c r="G23" s="7"/>
      <c r="H23" s="7"/>
      <c r="I23" s="6"/>
      <c r="J23" s="6"/>
      <c r="K23" s="8"/>
      <c r="L23" s="8"/>
      <c r="M23" s="8"/>
      <c r="N23" s="8"/>
      <c r="O23" s="8"/>
      <c r="P23" s="9"/>
    </row>
    <row r="25" spans="1:17">
      <c r="F25" s="34"/>
    </row>
  </sheetData>
  <mergeCells count="1">
    <mergeCell ref="A1:Q1"/>
  </mergeCells>
  <phoneticPr fontId="1" type="noConversion"/>
  <pageMargins left="0.7" right="0.7" top="0.75" bottom="0.75" header="0.3" footer="0.3"/>
  <pageSetup scale="51" fitToHeight="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echo</cp:lastModifiedBy>
  <cp:lastPrinted>2018-06-11T07:54:17Z</cp:lastPrinted>
  <dcterms:created xsi:type="dcterms:W3CDTF">2015-11-10T02:18:22Z</dcterms:created>
  <dcterms:modified xsi:type="dcterms:W3CDTF">2018-08-02T06:28:30Z</dcterms:modified>
</cp:coreProperties>
</file>