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943" windowHeight="9947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>leno</author>
  </authors>
  <commentList>
    <comment ref="A1" authorId="0">
      <text/>
    </comment>
  </commentList>
</comments>
</file>

<file path=xl/sharedStrings.xml><?xml version="1.0" encoding="utf-8"?>
<sst xmlns="http://schemas.openxmlformats.org/spreadsheetml/2006/main" count="80">
  <si>
    <t>序号</t>
  </si>
  <si>
    <t>影片名称</t>
  </si>
  <si>
    <t>影片编码</t>
  </si>
  <si>
    <t>影院名称</t>
  </si>
  <si>
    <t>影院编码</t>
  </si>
  <si>
    <t>设备归属</t>
  </si>
  <si>
    <t>开始日期</t>
  </si>
  <si>
    <t>结束日期</t>
  </si>
  <si>
    <t>总场次</t>
  </si>
  <si>
    <t>总人次</t>
  </si>
  <si>
    <t>总票房</t>
  </si>
  <si>
    <t>电影专项基金</t>
  </si>
  <si>
    <t>增值税率</t>
  </si>
  <si>
    <t>税金</t>
  </si>
  <si>
    <t>净票房</t>
  </si>
  <si>
    <t>分账比例</t>
  </si>
  <si>
    <t>分账片款</t>
  </si>
  <si>
    <t>我不是药神</t>
  </si>
  <si>
    <t>001104962018</t>
  </si>
  <si>
    <t>山东齐纳电影城有限公司临沂分公司</t>
  </si>
  <si>
    <t>中影设备</t>
  </si>
  <si>
    <t>2018-07-01</t>
  </si>
  <si>
    <t>2018-07-31</t>
  </si>
  <si>
    <t>超人总动员2（数字3D）</t>
  </si>
  <si>
    <t>051201112018</t>
  </si>
  <si>
    <t>2018-07-12</t>
  </si>
  <si>
    <t>动物世界（数字3D）</t>
  </si>
  <si>
    <t>001203772018</t>
  </si>
  <si>
    <t>2018-07-19</t>
  </si>
  <si>
    <t>侏罗纪世界2（数字3D）</t>
  </si>
  <si>
    <t>051201022018</t>
  </si>
  <si>
    <t>金蝉脱壳2：冥府（数字）</t>
  </si>
  <si>
    <t>051101152018</t>
  </si>
  <si>
    <t>2018-07-11</t>
  </si>
  <si>
    <t>暹罗决：九神战甲（数字）</t>
  </si>
  <si>
    <t>014101072018</t>
  </si>
  <si>
    <t>2018-07-05</t>
  </si>
  <si>
    <t>邪不压正</t>
  </si>
  <si>
    <t>001104952018</t>
  </si>
  <si>
    <t>2018-07-13</t>
  </si>
  <si>
    <t>2018-07-26</t>
  </si>
  <si>
    <t>新大头儿子和小头爸爸3俄罗斯奇遇记</t>
  </si>
  <si>
    <t>001b03562018</t>
  </si>
  <si>
    <t>2018-07-06</t>
  </si>
  <si>
    <t>龙虾刑警</t>
  </si>
  <si>
    <t>001103782018</t>
  </si>
  <si>
    <t>2018-07-03</t>
  </si>
  <si>
    <t>2018-07-04</t>
  </si>
  <si>
    <t>最后一球（数字）</t>
  </si>
  <si>
    <t>091101172018</t>
  </si>
  <si>
    <t>2018-07-07</t>
  </si>
  <si>
    <t>阿修罗</t>
  </si>
  <si>
    <t>001104972018</t>
  </si>
  <si>
    <t>小悟空</t>
  </si>
  <si>
    <t>001b03982018</t>
  </si>
  <si>
    <t>2018-07-14</t>
  </si>
  <si>
    <t>2018-07-18</t>
  </si>
  <si>
    <t>狄仁杰之四大天王（数字3D）</t>
  </si>
  <si>
    <t>001202172018</t>
  </si>
  <si>
    <t>2018-07-24</t>
  </si>
  <si>
    <t>阿修罗（数字3D）</t>
  </si>
  <si>
    <t>001204972018</t>
  </si>
  <si>
    <t>2018-07-15</t>
  </si>
  <si>
    <t>摩天营救（数字3D）</t>
  </si>
  <si>
    <t>051201202018</t>
  </si>
  <si>
    <t>2018-07-20</t>
  </si>
  <si>
    <t>淘气大侦探（数字3D）</t>
  </si>
  <si>
    <t>051201262018</t>
  </si>
  <si>
    <t>2018-07-23</t>
  </si>
  <si>
    <t>神奇马戏团之动物饼干（数字3D）</t>
  </si>
  <si>
    <t>001c05642018</t>
  </si>
  <si>
    <t>2018-07-21</t>
  </si>
  <si>
    <t>西虹市首富</t>
  </si>
  <si>
    <t>001106062018</t>
  </si>
  <si>
    <t>2018-07-27</t>
  </si>
  <si>
    <t>神秘世界历险记4（数字3D）</t>
  </si>
  <si>
    <t>001c05332018</t>
  </si>
  <si>
    <t>2018-07-28</t>
  </si>
  <si>
    <t>2018-07-29</t>
  </si>
  <si>
    <t>合计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</si>
</sst>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0.00_ "/>
    <numFmt numFmtId="177" formatCode="0.0000_ "/>
  </numFmts>
  <fonts count="29">
    <font>
      <sz val="11"/>
      <color theme="1"/>
      <name val="宋体"/>
      <charset val="134"/>
      <scheme val="minor"/>
    </font>
    <font>
      <sz val="10"/>
      <color theme="1" tint="0.249977111117893"/>
      <name val="Arial"/>
      <charset val="134"/>
    </font>
    <font>
      <sz val="10"/>
      <color theme="1"/>
      <name val="Arial"/>
      <charset val="134"/>
    </font>
    <font>
      <sz val="10"/>
      <name val="Arial"/>
      <charset val="134"/>
    </font>
    <font>
      <b/>
      <sz val="12"/>
      <color theme="1" tint="0.249977111117893"/>
      <name val="Arial"/>
      <charset val="134"/>
    </font>
    <font>
      <b/>
      <sz val="12"/>
      <color theme="1" tint="0.249977111117893"/>
      <name val="宋体"/>
      <charset val="134"/>
    </font>
    <font>
      <sz val="9"/>
      <color rgb="FF000000"/>
      <name val="Tahoma"/>
      <charset val="134"/>
    </font>
    <font>
      <sz val="10"/>
      <color theme="1"/>
      <name val="宋体"/>
      <charset val="134"/>
    </font>
    <font>
      <sz val="11"/>
      <color theme="1"/>
      <name val="宋体"/>
      <charset val="134"/>
    </font>
    <font>
      <sz val="10"/>
      <name val="宋体"/>
      <charset val="134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3" fillId="9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2" borderId="10" applyNumberFormat="0" applyFont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4" fillId="0" borderId="12" applyNumberFormat="0" applyFill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1" fillId="0" borderId="14" applyNumberFormat="0" applyFill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26" fillId="18" borderId="15" applyNumberFormat="0" applyAlignment="0" applyProtection="0">
      <alignment vertical="center"/>
    </xf>
    <xf numFmtId="0" fontId="27" fillId="18" borderId="9" applyNumberFormat="0" applyAlignment="0" applyProtection="0">
      <alignment vertical="center"/>
    </xf>
    <xf numFmtId="0" fontId="28" fillId="19" borderId="16" applyNumberFormat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3" fillId="0" borderId="13" applyNumberFormat="0" applyFill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</cellStyleXfs>
  <cellXfs count="41">
    <xf numFmtId="0" fontId="0" fillId="0" borderId="0" xfId="0">
      <alignment vertical="center"/>
    </xf>
    <xf numFmtId="0" fontId="1" fillId="0" borderId="0" xfId="0" applyFont="1" applyFill="1" applyAlignment="1"/>
    <xf numFmtId="0" fontId="2" fillId="0" borderId="1" xfId="0" applyFont="1" applyFill="1" applyBorder="1" applyAlignment="1"/>
    <xf numFmtId="0" fontId="3" fillId="0" borderId="0" xfId="0" applyFont="1" applyFill="1" applyAlignment="1"/>
    <xf numFmtId="49" fontId="3" fillId="0" borderId="0" xfId="0" applyNumberFormat="1" applyFont="1" applyFill="1" applyAlignment="1"/>
    <xf numFmtId="49" fontId="3" fillId="0" borderId="1" xfId="0" applyNumberFormat="1" applyFont="1" applyFill="1" applyBorder="1" applyAlignment="1"/>
    <xf numFmtId="14" fontId="3" fillId="0" borderId="0" xfId="0" applyNumberFormat="1" applyFont="1" applyFill="1" applyAlignment="1"/>
    <xf numFmtId="176" fontId="3" fillId="0" borderId="0" xfId="0" applyNumberFormat="1" applyFont="1" applyFill="1" applyAlignment="1"/>
    <xf numFmtId="177" fontId="3" fillId="0" borderId="0" xfId="0" applyNumberFormat="1" applyFont="1" applyFill="1" applyAlignment="1"/>
    <xf numFmtId="0" fontId="4" fillId="2" borderId="2" xfId="0" applyFont="1" applyFill="1" applyBorder="1" applyAlignment="1" applyProtection="1">
      <alignment horizontal="center" wrapText="1"/>
    </xf>
    <xf numFmtId="49" fontId="5" fillId="2" borderId="2" xfId="0" applyNumberFormat="1" applyFont="1" applyFill="1" applyBorder="1" applyAlignment="1" applyProtection="1">
      <alignment horizontal="center" wrapText="1"/>
    </xf>
    <xf numFmtId="49" fontId="4" fillId="2" borderId="2" xfId="0" applyNumberFormat="1" applyFont="1" applyFill="1" applyBorder="1" applyAlignment="1" applyProtection="1">
      <alignment horizontal="center" wrapText="1"/>
    </xf>
    <xf numFmtId="49" fontId="5" fillId="2" borderId="3" xfId="0" applyNumberFormat="1" applyFont="1" applyFill="1" applyBorder="1" applyAlignment="1" applyProtection="1">
      <alignment horizontal="center" wrapText="1"/>
    </xf>
    <xf numFmtId="49" fontId="5" fillId="2" borderId="4" xfId="0" applyNumberFormat="1" applyFont="1" applyFill="1" applyBorder="1" applyAlignment="1" applyProtection="1">
      <alignment horizontal="center" wrapText="1"/>
    </xf>
    <xf numFmtId="49" fontId="5" fillId="2" borderId="5" xfId="0" applyNumberFormat="1" applyFont="1" applyFill="1" applyBorder="1" applyAlignment="1" applyProtection="1">
      <alignment horizontal="center" wrapText="1"/>
    </xf>
    <xf numFmtId="14" fontId="5" fillId="2" borderId="2" xfId="0" applyNumberFormat="1" applyFont="1" applyFill="1" applyBorder="1" applyAlignment="1" applyProtection="1">
      <alignment horizontal="center" wrapText="1"/>
    </xf>
    <xf numFmtId="0" fontId="2" fillId="0" borderId="1" xfId="0" applyFont="1" applyFill="1" applyBorder="1" applyAlignment="1">
      <alignment horizontal="center" vertical="center"/>
    </xf>
    <xf numFmtId="22" fontId="6" fillId="3" borderId="1" xfId="0" applyNumberFormat="1" applyFont="1" applyFill="1" applyBorder="1" applyAlignment="1">
      <alignment horizontal="left" vertical="center" wrapText="1"/>
    </xf>
    <xf numFmtId="49" fontId="6" fillId="3" borderId="1" xfId="0" applyNumberFormat="1" applyFont="1" applyFill="1" applyBorder="1" applyAlignment="1">
      <alignment horizontal="left" vertical="center" wrapText="1"/>
    </xf>
    <xf numFmtId="49" fontId="7" fillId="0" borderId="1" xfId="0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horizontal="justify" vertical="center"/>
    </xf>
    <xf numFmtId="49" fontId="2" fillId="0" borderId="1" xfId="0" applyNumberFormat="1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 applyProtection="1">
      <alignment horizontal="center" vertical="center"/>
    </xf>
    <xf numFmtId="0" fontId="3" fillId="0" borderId="6" xfId="0" applyFont="1" applyFill="1" applyBorder="1" applyAlignment="1"/>
    <xf numFmtId="49" fontId="2" fillId="0" borderId="6" xfId="0" applyNumberFormat="1" applyFont="1" applyFill="1" applyBorder="1" applyAlignment="1">
      <alignment horizontal="center" vertical="center"/>
    </xf>
    <xf numFmtId="49" fontId="3" fillId="0" borderId="6" xfId="0" applyNumberFormat="1" applyFont="1" applyFill="1" applyBorder="1" applyAlignment="1"/>
    <xf numFmtId="49" fontId="3" fillId="0" borderId="7" xfId="0" applyNumberFormat="1" applyFont="1" applyFill="1" applyBorder="1" applyAlignment="1"/>
    <xf numFmtId="49" fontId="3" fillId="0" borderId="8" xfId="0" applyNumberFormat="1" applyFont="1" applyFill="1" applyBorder="1" applyAlignment="1"/>
    <xf numFmtId="14" fontId="3" fillId="0" borderId="6" xfId="0" applyNumberFormat="1" applyFont="1" applyFill="1" applyBorder="1" applyAlignment="1"/>
    <xf numFmtId="49" fontId="3" fillId="0" borderId="0" xfId="0" applyNumberFormat="1" applyFont="1" applyFill="1" applyBorder="1" applyAlignment="1"/>
    <xf numFmtId="49" fontId="9" fillId="0" borderId="0" xfId="0" applyNumberFormat="1" applyFont="1" applyFill="1" applyAlignment="1"/>
    <xf numFmtId="176" fontId="5" fillId="2" borderId="2" xfId="0" applyNumberFormat="1" applyFont="1" applyFill="1" applyBorder="1" applyAlignment="1" applyProtection="1">
      <alignment horizontal="center" wrapText="1"/>
    </xf>
    <xf numFmtId="177" fontId="5" fillId="2" borderId="2" xfId="0" applyNumberFormat="1" applyFont="1" applyFill="1" applyBorder="1" applyAlignment="1" applyProtection="1">
      <alignment horizontal="center" wrapText="1"/>
    </xf>
    <xf numFmtId="1" fontId="6" fillId="3" borderId="1" xfId="0" applyNumberFormat="1" applyFont="1" applyFill="1" applyBorder="1" applyAlignment="1">
      <alignment horizontal="right" vertical="center" wrapText="1"/>
    </xf>
    <xf numFmtId="2" fontId="6" fillId="3" borderId="1" xfId="0" applyNumberFormat="1" applyFont="1" applyFill="1" applyBorder="1" applyAlignment="1">
      <alignment horizontal="right" vertical="center" wrapText="1"/>
    </xf>
    <xf numFmtId="176" fontId="2" fillId="0" borderId="1" xfId="0" applyNumberFormat="1" applyFont="1" applyFill="1" applyBorder="1" applyAlignment="1">
      <alignment horizontal="right" vertical="center"/>
    </xf>
    <xf numFmtId="176" fontId="2" fillId="0" borderId="1" xfId="0" applyNumberFormat="1" applyFont="1" applyFill="1" applyBorder="1" applyAlignment="1">
      <alignment horizontal="center" vertical="center"/>
    </xf>
    <xf numFmtId="177" fontId="2" fillId="0" borderId="1" xfId="0" applyNumberFormat="1" applyFont="1" applyFill="1" applyBorder="1" applyAlignment="1">
      <alignment horizontal="center" vertical="center"/>
    </xf>
    <xf numFmtId="176" fontId="3" fillId="0" borderId="6" xfId="0" applyNumberFormat="1" applyFont="1" applyFill="1" applyBorder="1" applyAlignment="1"/>
    <xf numFmtId="176" fontId="3" fillId="0" borderId="7" xfId="0" applyNumberFormat="1" applyFont="1" applyFill="1" applyBorder="1" applyAlignment="1">
      <alignment horizontal="right"/>
    </xf>
    <xf numFmtId="177" fontId="3" fillId="0" borderId="6" xfId="0" applyNumberFormat="1" applyFont="1" applyFill="1" applyBorder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99"/>
  <sheetViews>
    <sheetView tabSelected="1" topLeftCell="C1" workbookViewId="0">
      <selection activeCell="M10" sqref="M10"/>
    </sheetView>
  </sheetViews>
  <sheetFormatPr defaultColWidth="16" defaultRowHeight="13.2"/>
  <cols>
    <col min="1" max="1" width="6.22222222222222" style="3" customWidth="1"/>
    <col min="2" max="2" width="28.3333333333333" style="4" customWidth="1"/>
    <col min="3" max="3" width="11.8518518518519" style="4" customWidth="1"/>
    <col min="4" max="4" width="31.7777777777778" style="4" customWidth="1"/>
    <col min="5" max="5" width="10.962962962963" style="5" customWidth="1"/>
    <col min="6" max="6" width="10.3703703703704" style="4" customWidth="1"/>
    <col min="7" max="7" width="10.6666666666667" style="6" customWidth="1"/>
    <col min="8" max="8" width="11.2592592592593" style="6" customWidth="1"/>
    <col min="9" max="9" width="8.44444444444444" style="4" customWidth="1"/>
    <col min="10" max="10" width="9.18518518518519" style="4" customWidth="1"/>
    <col min="11" max="11" width="10.8148148148148" style="7" customWidth="1"/>
    <col min="12" max="12" width="15.5555555555556" style="7" customWidth="1"/>
    <col min="13" max="13" width="10.5185185185185" style="7" customWidth="1"/>
    <col min="14" max="14" width="8.55555555555556" style="7" customWidth="1"/>
    <col min="15" max="15" width="12.5925925925926" style="7" customWidth="1"/>
    <col min="16" max="16" width="10.3703703703704" style="8" customWidth="1"/>
    <col min="17" max="17" width="10.5185185185185" style="7" customWidth="1"/>
    <col min="18" max="16384" width="16" style="3"/>
  </cols>
  <sheetData>
    <row r="1" s="1" customFormat="1" ht="15.6" spans="1:17">
      <c r="A1" s="9" t="s">
        <v>0</v>
      </c>
      <c r="B1" s="10" t="s">
        <v>1</v>
      </c>
      <c r="C1" s="11" t="s">
        <v>2</v>
      </c>
      <c r="D1" s="12" t="s">
        <v>3</v>
      </c>
      <c r="E1" s="13" t="s">
        <v>4</v>
      </c>
      <c r="F1" s="14" t="s">
        <v>5</v>
      </c>
      <c r="G1" s="15" t="s">
        <v>6</v>
      </c>
      <c r="H1" s="15" t="s">
        <v>7</v>
      </c>
      <c r="I1" s="10" t="s">
        <v>8</v>
      </c>
      <c r="J1" s="10" t="s">
        <v>9</v>
      </c>
      <c r="K1" s="31" t="s">
        <v>10</v>
      </c>
      <c r="L1" s="31" t="s">
        <v>11</v>
      </c>
      <c r="M1" s="31" t="s">
        <v>12</v>
      </c>
      <c r="N1" s="31" t="s">
        <v>13</v>
      </c>
      <c r="O1" s="31" t="s">
        <v>14</v>
      </c>
      <c r="P1" s="32" t="s">
        <v>15</v>
      </c>
      <c r="Q1" s="31" t="s">
        <v>16</v>
      </c>
    </row>
    <row r="2" s="2" customFormat="1" ht="15" customHeight="1" spans="1:17">
      <c r="A2" s="16">
        <v>1</v>
      </c>
      <c r="B2" s="17" t="s">
        <v>17</v>
      </c>
      <c r="C2" s="18" t="s">
        <v>18</v>
      </c>
      <c r="D2" s="19" t="s">
        <v>19</v>
      </c>
      <c r="E2" s="20">
        <v>37087311</v>
      </c>
      <c r="F2" s="19" t="s">
        <v>20</v>
      </c>
      <c r="G2" s="21" t="s">
        <v>21</v>
      </c>
      <c r="H2" s="21" t="s">
        <v>22</v>
      </c>
      <c r="I2" s="33">
        <v>563</v>
      </c>
      <c r="J2" s="33">
        <v>7507</v>
      </c>
      <c r="K2" s="34">
        <v>200395.1</v>
      </c>
      <c r="L2" s="35">
        <f>K2*0.05</f>
        <v>10019.755</v>
      </c>
      <c r="M2" s="36">
        <v>0.03</v>
      </c>
      <c r="N2" s="35">
        <f>K2*(1-0.96737864)</f>
        <v>6537.16069933601</v>
      </c>
      <c r="O2" s="35">
        <f>K2*0.91737864</f>
        <v>183838.184300664</v>
      </c>
      <c r="P2" s="37">
        <v>0.48</v>
      </c>
      <c r="Q2" s="35">
        <f>O2*P2</f>
        <v>88242.3284643187</v>
      </c>
    </row>
    <row r="3" s="2" customFormat="1" ht="15" customHeight="1" spans="1:17">
      <c r="A3" s="16">
        <v>2</v>
      </c>
      <c r="B3" s="17" t="s">
        <v>23</v>
      </c>
      <c r="C3" s="18" t="s">
        <v>24</v>
      </c>
      <c r="D3" s="19" t="s">
        <v>19</v>
      </c>
      <c r="E3" s="20">
        <v>37087311</v>
      </c>
      <c r="F3" s="19" t="s">
        <v>20</v>
      </c>
      <c r="G3" s="21" t="s">
        <v>21</v>
      </c>
      <c r="H3" s="21" t="s">
        <v>25</v>
      </c>
      <c r="I3" s="33">
        <v>68</v>
      </c>
      <c r="J3" s="33">
        <v>240</v>
      </c>
      <c r="K3" s="34">
        <v>6625</v>
      </c>
      <c r="L3" s="35">
        <f t="shared" ref="L3:L12" si="0">K3*0.05</f>
        <v>331.25</v>
      </c>
      <c r="M3" s="36">
        <v>0.03</v>
      </c>
      <c r="N3" s="35">
        <f t="shared" ref="N3:N12" si="1">K3*(1-0.96737864)</f>
        <v>216.11651</v>
      </c>
      <c r="O3" s="35">
        <f t="shared" ref="O3:O12" si="2">K3*0.91737864</f>
        <v>6077.63349</v>
      </c>
      <c r="P3" s="37">
        <v>0.48</v>
      </c>
      <c r="Q3" s="35">
        <f t="shared" ref="Q3:Q12" si="3">O3*P3</f>
        <v>2917.2640752</v>
      </c>
    </row>
    <row r="4" s="2" customFormat="1" ht="15" customHeight="1" spans="1:17">
      <c r="A4" s="16">
        <v>3</v>
      </c>
      <c r="B4" s="17" t="s">
        <v>26</v>
      </c>
      <c r="C4" s="18" t="s">
        <v>27</v>
      </c>
      <c r="D4" s="19" t="s">
        <v>19</v>
      </c>
      <c r="E4" s="20">
        <v>37087311</v>
      </c>
      <c r="F4" s="19" t="s">
        <v>20</v>
      </c>
      <c r="G4" s="21" t="s">
        <v>21</v>
      </c>
      <c r="H4" s="21" t="s">
        <v>28</v>
      </c>
      <c r="I4" s="33">
        <v>104</v>
      </c>
      <c r="J4" s="33">
        <v>323</v>
      </c>
      <c r="K4" s="34">
        <v>9870</v>
      </c>
      <c r="L4" s="35">
        <f t="shared" si="0"/>
        <v>493.5</v>
      </c>
      <c r="M4" s="36">
        <v>0.03</v>
      </c>
      <c r="N4" s="35">
        <f t="shared" si="1"/>
        <v>321.9728232</v>
      </c>
      <c r="O4" s="35">
        <f t="shared" si="2"/>
        <v>9054.5271768</v>
      </c>
      <c r="P4" s="37">
        <v>0.48</v>
      </c>
      <c r="Q4" s="35">
        <f t="shared" si="3"/>
        <v>4346.173044864</v>
      </c>
    </row>
    <row r="5" s="2" customFormat="1" ht="15" customHeight="1" spans="1:17">
      <c r="A5" s="16">
        <v>4</v>
      </c>
      <c r="B5" s="17" t="s">
        <v>29</v>
      </c>
      <c r="C5" s="18" t="s">
        <v>30</v>
      </c>
      <c r="D5" s="19" t="s">
        <v>19</v>
      </c>
      <c r="E5" s="20">
        <v>37087311</v>
      </c>
      <c r="F5" s="19" t="s">
        <v>20</v>
      </c>
      <c r="G5" s="21" t="s">
        <v>21</v>
      </c>
      <c r="H5" s="21" t="s">
        <v>25</v>
      </c>
      <c r="I5" s="33">
        <v>118</v>
      </c>
      <c r="J5" s="33">
        <v>464</v>
      </c>
      <c r="K5" s="34">
        <v>12440</v>
      </c>
      <c r="L5" s="35">
        <f t="shared" si="0"/>
        <v>622</v>
      </c>
      <c r="M5" s="36">
        <v>0.03</v>
      </c>
      <c r="N5" s="35">
        <f t="shared" si="1"/>
        <v>405.809718400001</v>
      </c>
      <c r="O5" s="35">
        <f t="shared" si="2"/>
        <v>11412.1902816</v>
      </c>
      <c r="P5" s="37">
        <v>0.48</v>
      </c>
      <c r="Q5" s="35">
        <f t="shared" si="3"/>
        <v>5477.851335168</v>
      </c>
    </row>
    <row r="6" s="2" customFormat="1" ht="15" customHeight="1" spans="1:17">
      <c r="A6" s="16">
        <v>5</v>
      </c>
      <c r="B6" s="17" t="s">
        <v>31</v>
      </c>
      <c r="C6" s="18" t="s">
        <v>32</v>
      </c>
      <c r="D6" s="19" t="s">
        <v>19</v>
      </c>
      <c r="E6" s="20">
        <v>37087311</v>
      </c>
      <c r="F6" s="19" t="s">
        <v>20</v>
      </c>
      <c r="G6" s="21" t="s">
        <v>21</v>
      </c>
      <c r="H6" s="21" t="s">
        <v>33</v>
      </c>
      <c r="I6" s="33">
        <v>29</v>
      </c>
      <c r="J6" s="33">
        <v>55</v>
      </c>
      <c r="K6" s="34">
        <v>1465</v>
      </c>
      <c r="L6" s="35">
        <f t="shared" si="0"/>
        <v>73.25</v>
      </c>
      <c r="M6" s="36">
        <v>0.03</v>
      </c>
      <c r="N6" s="35">
        <f t="shared" si="1"/>
        <v>47.7902924000001</v>
      </c>
      <c r="O6" s="35">
        <f t="shared" si="2"/>
        <v>1343.9597076</v>
      </c>
      <c r="P6" s="37">
        <v>0.48</v>
      </c>
      <c r="Q6" s="35">
        <f t="shared" si="3"/>
        <v>645.100659648</v>
      </c>
    </row>
    <row r="7" s="2" customFormat="1" ht="15" customHeight="1" spans="1:17">
      <c r="A7" s="16">
        <v>6</v>
      </c>
      <c r="B7" s="17" t="s">
        <v>34</v>
      </c>
      <c r="C7" s="18" t="s">
        <v>35</v>
      </c>
      <c r="D7" s="19" t="s">
        <v>19</v>
      </c>
      <c r="E7" s="20">
        <v>37087311</v>
      </c>
      <c r="F7" s="19" t="s">
        <v>20</v>
      </c>
      <c r="G7" s="21" t="s">
        <v>21</v>
      </c>
      <c r="H7" s="22" t="s">
        <v>36</v>
      </c>
      <c r="I7" s="33">
        <v>10</v>
      </c>
      <c r="J7" s="33">
        <v>40</v>
      </c>
      <c r="K7" s="34">
        <v>875</v>
      </c>
      <c r="L7" s="35">
        <f t="shared" si="0"/>
        <v>43.75</v>
      </c>
      <c r="M7" s="36">
        <v>0.03</v>
      </c>
      <c r="N7" s="35">
        <f t="shared" si="1"/>
        <v>28.54369</v>
      </c>
      <c r="O7" s="35">
        <f t="shared" si="2"/>
        <v>802.70631</v>
      </c>
      <c r="P7" s="37">
        <v>0.48</v>
      </c>
      <c r="Q7" s="35">
        <f t="shared" si="3"/>
        <v>385.2990288</v>
      </c>
    </row>
    <row r="8" s="2" customFormat="1" ht="15" customHeight="1" spans="1:17">
      <c r="A8" s="16">
        <v>7</v>
      </c>
      <c r="B8" s="17" t="s">
        <v>37</v>
      </c>
      <c r="C8" s="18" t="s">
        <v>38</v>
      </c>
      <c r="D8" s="19" t="s">
        <v>19</v>
      </c>
      <c r="E8" s="20">
        <v>37087311</v>
      </c>
      <c r="F8" s="19" t="s">
        <v>20</v>
      </c>
      <c r="G8" s="21" t="s">
        <v>39</v>
      </c>
      <c r="H8" s="21" t="s">
        <v>40</v>
      </c>
      <c r="I8" s="33">
        <v>199</v>
      </c>
      <c r="J8" s="33">
        <v>1154</v>
      </c>
      <c r="K8" s="34">
        <v>35773</v>
      </c>
      <c r="L8" s="35">
        <f t="shared" si="0"/>
        <v>1788.65</v>
      </c>
      <c r="M8" s="36">
        <v>0.03</v>
      </c>
      <c r="N8" s="35">
        <f t="shared" si="1"/>
        <v>1166.96391128</v>
      </c>
      <c r="O8" s="35">
        <f t="shared" si="2"/>
        <v>32817.38608872</v>
      </c>
      <c r="P8" s="37">
        <v>0.48</v>
      </c>
      <c r="Q8" s="35">
        <f t="shared" si="3"/>
        <v>15752.3453225856</v>
      </c>
    </row>
    <row r="9" s="2" customFormat="1" ht="15" customHeight="1" spans="1:17">
      <c r="A9" s="16">
        <v>8</v>
      </c>
      <c r="B9" s="17" t="s">
        <v>41</v>
      </c>
      <c r="C9" s="18" t="s">
        <v>42</v>
      </c>
      <c r="D9" s="19" t="s">
        <v>19</v>
      </c>
      <c r="E9" s="20">
        <v>37087311</v>
      </c>
      <c r="F9" s="19" t="s">
        <v>20</v>
      </c>
      <c r="G9" s="21" t="s">
        <v>43</v>
      </c>
      <c r="H9" s="21" t="s">
        <v>28</v>
      </c>
      <c r="I9" s="33">
        <v>61</v>
      </c>
      <c r="J9" s="33">
        <v>149</v>
      </c>
      <c r="K9" s="34">
        <v>4515</v>
      </c>
      <c r="L9" s="35">
        <f t="shared" si="0"/>
        <v>225.75</v>
      </c>
      <c r="M9" s="36">
        <v>0.03</v>
      </c>
      <c r="N9" s="35">
        <f t="shared" si="1"/>
        <v>147.2854404</v>
      </c>
      <c r="O9" s="35">
        <f t="shared" si="2"/>
        <v>4141.9645596</v>
      </c>
      <c r="P9" s="37">
        <v>0.48</v>
      </c>
      <c r="Q9" s="35">
        <f t="shared" si="3"/>
        <v>1988.142988608</v>
      </c>
    </row>
    <row r="10" s="2" customFormat="1" ht="15" customHeight="1" spans="1:17">
      <c r="A10" s="16">
        <v>9</v>
      </c>
      <c r="B10" s="17" t="s">
        <v>44</v>
      </c>
      <c r="C10" s="18" t="s">
        <v>45</v>
      </c>
      <c r="D10" s="19" t="s">
        <v>19</v>
      </c>
      <c r="E10" s="20">
        <v>37087311</v>
      </c>
      <c r="F10" s="19" t="s">
        <v>20</v>
      </c>
      <c r="G10" s="21" t="s">
        <v>46</v>
      </c>
      <c r="H10" s="21" t="s">
        <v>47</v>
      </c>
      <c r="I10" s="33">
        <v>2</v>
      </c>
      <c r="J10" s="33">
        <v>40</v>
      </c>
      <c r="K10" s="34">
        <v>1000</v>
      </c>
      <c r="L10" s="35">
        <f t="shared" si="0"/>
        <v>50</v>
      </c>
      <c r="M10" s="36">
        <v>0.03</v>
      </c>
      <c r="N10" s="35">
        <f t="shared" si="1"/>
        <v>32.62136</v>
      </c>
      <c r="O10" s="35">
        <f t="shared" si="2"/>
        <v>917.37864</v>
      </c>
      <c r="P10" s="37">
        <v>0.48</v>
      </c>
      <c r="Q10" s="35">
        <f t="shared" si="3"/>
        <v>440.3417472</v>
      </c>
    </row>
    <row r="11" s="2" customFormat="1" ht="15" customHeight="1" spans="1:17">
      <c r="A11" s="16">
        <v>10</v>
      </c>
      <c r="B11" s="17" t="s">
        <v>48</v>
      </c>
      <c r="C11" s="18" t="s">
        <v>49</v>
      </c>
      <c r="D11" s="19" t="s">
        <v>19</v>
      </c>
      <c r="E11" s="20">
        <v>37087311</v>
      </c>
      <c r="F11" s="19" t="s">
        <v>20</v>
      </c>
      <c r="G11" s="21" t="s">
        <v>50</v>
      </c>
      <c r="H11" s="21" t="s">
        <v>50</v>
      </c>
      <c r="I11" s="33">
        <v>1</v>
      </c>
      <c r="J11" s="33">
        <v>25</v>
      </c>
      <c r="K11" s="34">
        <v>500</v>
      </c>
      <c r="L11" s="35">
        <f t="shared" si="0"/>
        <v>25</v>
      </c>
      <c r="M11" s="36">
        <v>0.03</v>
      </c>
      <c r="N11" s="35">
        <f t="shared" si="1"/>
        <v>16.31068</v>
      </c>
      <c r="O11" s="35">
        <f t="shared" si="2"/>
        <v>458.68932</v>
      </c>
      <c r="P11" s="37">
        <v>0.48</v>
      </c>
      <c r="Q11" s="35">
        <f t="shared" si="3"/>
        <v>220.1708736</v>
      </c>
    </row>
    <row r="12" s="2" customFormat="1" ht="15" customHeight="1" spans="1:17">
      <c r="A12" s="16">
        <v>11</v>
      </c>
      <c r="B12" s="17" t="s">
        <v>51</v>
      </c>
      <c r="C12" s="18" t="s">
        <v>52</v>
      </c>
      <c r="D12" s="19" t="s">
        <v>19</v>
      </c>
      <c r="E12" s="20">
        <v>37087311</v>
      </c>
      <c r="F12" s="19" t="s">
        <v>20</v>
      </c>
      <c r="G12" s="21" t="s">
        <v>39</v>
      </c>
      <c r="H12" s="21" t="s">
        <v>39</v>
      </c>
      <c r="I12" s="33">
        <v>2</v>
      </c>
      <c r="J12" s="33">
        <v>13</v>
      </c>
      <c r="K12" s="34">
        <v>390</v>
      </c>
      <c r="L12" s="35">
        <f t="shared" si="0"/>
        <v>19.5</v>
      </c>
      <c r="M12" s="36">
        <v>0.03</v>
      </c>
      <c r="N12" s="35">
        <f t="shared" si="1"/>
        <v>12.7223304</v>
      </c>
      <c r="O12" s="35">
        <f t="shared" si="2"/>
        <v>357.7776696</v>
      </c>
      <c r="P12" s="37">
        <v>0.48</v>
      </c>
      <c r="Q12" s="35">
        <f t="shared" si="3"/>
        <v>171.733281408</v>
      </c>
    </row>
    <row r="13" s="2" customFormat="1" ht="15" customHeight="1" spans="1:17">
      <c r="A13" s="16">
        <v>12</v>
      </c>
      <c r="B13" s="17" t="s">
        <v>53</v>
      </c>
      <c r="C13" s="18" t="s">
        <v>54</v>
      </c>
      <c r="D13" s="19" t="s">
        <v>19</v>
      </c>
      <c r="E13" s="20">
        <v>37087311</v>
      </c>
      <c r="F13" s="19" t="s">
        <v>20</v>
      </c>
      <c r="G13" s="21" t="s">
        <v>55</v>
      </c>
      <c r="H13" s="21" t="s">
        <v>56</v>
      </c>
      <c r="I13" s="33">
        <v>18</v>
      </c>
      <c r="J13" s="33">
        <v>45</v>
      </c>
      <c r="K13" s="34">
        <v>1125</v>
      </c>
      <c r="L13" s="35">
        <f t="shared" ref="L13:L19" si="4">K13*0.05</f>
        <v>56.25</v>
      </c>
      <c r="M13" s="36">
        <v>0.03</v>
      </c>
      <c r="N13" s="35">
        <f t="shared" ref="N13:N19" si="5">K13*(1-0.96737864)</f>
        <v>36.6990300000001</v>
      </c>
      <c r="O13" s="35">
        <f t="shared" ref="O13:O19" si="6">K13*0.91737864</f>
        <v>1032.05097</v>
      </c>
      <c r="P13" s="37">
        <v>0.48</v>
      </c>
      <c r="Q13" s="35">
        <f t="shared" ref="Q13:Q19" si="7">O13*P13</f>
        <v>495.3844656</v>
      </c>
    </row>
    <row r="14" s="2" customFormat="1" ht="15" customHeight="1" spans="1:17">
      <c r="A14" s="16">
        <v>13</v>
      </c>
      <c r="B14" s="17" t="s">
        <v>57</v>
      </c>
      <c r="C14" s="18" t="s">
        <v>58</v>
      </c>
      <c r="D14" s="19" t="s">
        <v>19</v>
      </c>
      <c r="E14" s="20">
        <v>37087311</v>
      </c>
      <c r="F14" s="19" t="s">
        <v>20</v>
      </c>
      <c r="G14" s="21" t="s">
        <v>59</v>
      </c>
      <c r="H14" s="21" t="s">
        <v>22</v>
      </c>
      <c r="I14" s="33">
        <v>104</v>
      </c>
      <c r="J14" s="33">
        <v>785</v>
      </c>
      <c r="K14" s="34">
        <v>27460</v>
      </c>
      <c r="L14" s="35">
        <f t="shared" si="4"/>
        <v>1373</v>
      </c>
      <c r="M14" s="36">
        <v>0.03</v>
      </c>
      <c r="N14" s="35">
        <f t="shared" si="5"/>
        <v>895.782545600001</v>
      </c>
      <c r="O14" s="35">
        <f t="shared" si="6"/>
        <v>25191.2174544</v>
      </c>
      <c r="P14" s="37">
        <v>0.48</v>
      </c>
      <c r="Q14" s="35">
        <f t="shared" si="7"/>
        <v>12091.784378112</v>
      </c>
    </row>
    <row r="15" s="2" customFormat="1" ht="15" customHeight="1" spans="1:17">
      <c r="A15" s="16">
        <v>14</v>
      </c>
      <c r="B15" s="17" t="s">
        <v>60</v>
      </c>
      <c r="C15" s="18" t="s">
        <v>61</v>
      </c>
      <c r="D15" s="19" t="s">
        <v>19</v>
      </c>
      <c r="E15" s="20">
        <v>37087311</v>
      </c>
      <c r="F15" s="19" t="s">
        <v>20</v>
      </c>
      <c r="G15" s="21" t="s">
        <v>39</v>
      </c>
      <c r="H15" s="21" t="s">
        <v>62</v>
      </c>
      <c r="I15" s="33">
        <v>3</v>
      </c>
      <c r="J15" s="33">
        <v>3</v>
      </c>
      <c r="K15" s="34">
        <v>90</v>
      </c>
      <c r="L15" s="35">
        <f t="shared" si="4"/>
        <v>4.5</v>
      </c>
      <c r="M15" s="36">
        <v>0.03</v>
      </c>
      <c r="N15" s="35">
        <f t="shared" si="5"/>
        <v>2.9359224</v>
      </c>
      <c r="O15" s="35">
        <f t="shared" si="6"/>
        <v>82.5640776</v>
      </c>
      <c r="P15" s="37">
        <v>0.48</v>
      </c>
      <c r="Q15" s="35">
        <f t="shared" si="7"/>
        <v>39.630757248</v>
      </c>
    </row>
    <row r="16" s="2" customFormat="1" ht="15" customHeight="1" spans="1:17">
      <c r="A16" s="16">
        <v>15</v>
      </c>
      <c r="B16" s="17" t="s">
        <v>63</v>
      </c>
      <c r="C16" s="18" t="s">
        <v>64</v>
      </c>
      <c r="D16" s="19" t="s">
        <v>19</v>
      </c>
      <c r="E16" s="20">
        <v>37087311</v>
      </c>
      <c r="F16" s="19" t="s">
        <v>20</v>
      </c>
      <c r="G16" s="21" t="s">
        <v>65</v>
      </c>
      <c r="H16" s="21" t="s">
        <v>40</v>
      </c>
      <c r="I16" s="33">
        <v>176</v>
      </c>
      <c r="J16" s="33">
        <v>1094</v>
      </c>
      <c r="K16" s="34">
        <v>29417</v>
      </c>
      <c r="L16" s="35">
        <f t="shared" si="4"/>
        <v>1470.85</v>
      </c>
      <c r="M16" s="36">
        <v>0.03</v>
      </c>
      <c r="N16" s="35">
        <f t="shared" si="5"/>
        <v>959.622547120001</v>
      </c>
      <c r="O16" s="35">
        <f t="shared" si="6"/>
        <v>26986.52745288</v>
      </c>
      <c r="P16" s="37">
        <v>0.48</v>
      </c>
      <c r="Q16" s="35">
        <f t="shared" si="7"/>
        <v>12953.5331773824</v>
      </c>
    </row>
    <row r="17" s="2" customFormat="1" ht="15" customHeight="1" spans="1:17">
      <c r="A17" s="16">
        <v>16</v>
      </c>
      <c r="B17" s="17" t="s">
        <v>66</v>
      </c>
      <c r="C17" s="18" t="s">
        <v>67</v>
      </c>
      <c r="D17" s="19" t="s">
        <v>19</v>
      </c>
      <c r="E17" s="20">
        <v>37087311</v>
      </c>
      <c r="F17" s="19" t="s">
        <v>20</v>
      </c>
      <c r="G17" s="21" t="s">
        <v>65</v>
      </c>
      <c r="H17" s="21" t="s">
        <v>68</v>
      </c>
      <c r="I17" s="33">
        <v>17</v>
      </c>
      <c r="J17" s="33">
        <v>31</v>
      </c>
      <c r="K17" s="34">
        <v>865</v>
      </c>
      <c r="L17" s="35">
        <f t="shared" si="4"/>
        <v>43.25</v>
      </c>
      <c r="M17" s="36">
        <v>0.03</v>
      </c>
      <c r="N17" s="35">
        <f t="shared" si="5"/>
        <v>28.2174764</v>
      </c>
      <c r="O17" s="35">
        <f t="shared" si="6"/>
        <v>793.5325236</v>
      </c>
      <c r="P17" s="37">
        <v>0.48</v>
      </c>
      <c r="Q17" s="35">
        <f t="shared" si="7"/>
        <v>380.895611328</v>
      </c>
    </row>
    <row r="18" s="2" customFormat="1" ht="15" customHeight="1" spans="1:17">
      <c r="A18" s="16">
        <v>17</v>
      </c>
      <c r="B18" s="17" t="s">
        <v>69</v>
      </c>
      <c r="C18" s="18" t="s">
        <v>70</v>
      </c>
      <c r="D18" s="19" t="s">
        <v>19</v>
      </c>
      <c r="E18" s="20">
        <v>37087311</v>
      </c>
      <c r="F18" s="19" t="s">
        <v>20</v>
      </c>
      <c r="G18" s="21" t="s">
        <v>71</v>
      </c>
      <c r="H18" s="21" t="s">
        <v>22</v>
      </c>
      <c r="I18" s="33">
        <v>49</v>
      </c>
      <c r="J18" s="33">
        <v>192</v>
      </c>
      <c r="K18" s="34">
        <v>4820</v>
      </c>
      <c r="L18" s="35">
        <f t="shared" si="4"/>
        <v>241</v>
      </c>
      <c r="M18" s="36">
        <v>0.03</v>
      </c>
      <c r="N18" s="35">
        <f t="shared" si="5"/>
        <v>157.2349552</v>
      </c>
      <c r="O18" s="35">
        <f t="shared" si="6"/>
        <v>4421.7650448</v>
      </c>
      <c r="P18" s="37">
        <v>0.48</v>
      </c>
      <c r="Q18" s="35">
        <f t="shared" si="7"/>
        <v>2122.447221504</v>
      </c>
    </row>
    <row r="19" s="2" customFormat="1" ht="15" customHeight="1" spans="1:17">
      <c r="A19" s="16">
        <v>18</v>
      </c>
      <c r="B19" s="17" t="s">
        <v>72</v>
      </c>
      <c r="C19" s="18" t="s">
        <v>73</v>
      </c>
      <c r="D19" s="19" t="s">
        <v>19</v>
      </c>
      <c r="E19" s="20">
        <v>37087311</v>
      </c>
      <c r="F19" s="19" t="s">
        <v>20</v>
      </c>
      <c r="G19" s="21" t="s">
        <v>74</v>
      </c>
      <c r="H19" s="21" t="s">
        <v>22</v>
      </c>
      <c r="I19" s="33">
        <v>132</v>
      </c>
      <c r="J19" s="33">
        <v>3341</v>
      </c>
      <c r="K19" s="34">
        <v>101504</v>
      </c>
      <c r="L19" s="35">
        <f t="shared" si="4"/>
        <v>5075.2</v>
      </c>
      <c r="M19" s="36">
        <v>0.03</v>
      </c>
      <c r="N19" s="35">
        <f t="shared" si="5"/>
        <v>3311.19852544</v>
      </c>
      <c r="O19" s="35">
        <f t="shared" si="6"/>
        <v>93117.60147456</v>
      </c>
      <c r="P19" s="37">
        <v>0.48</v>
      </c>
      <c r="Q19" s="35">
        <f t="shared" si="7"/>
        <v>44696.4487077888</v>
      </c>
    </row>
    <row r="20" s="2" customFormat="1" ht="15" customHeight="1" spans="1:17">
      <c r="A20" s="16">
        <v>19</v>
      </c>
      <c r="B20" s="17" t="s">
        <v>75</v>
      </c>
      <c r="C20" s="18" t="s">
        <v>76</v>
      </c>
      <c r="D20" s="19" t="s">
        <v>19</v>
      </c>
      <c r="E20" s="20">
        <v>37087311</v>
      </c>
      <c r="F20" s="19" t="s">
        <v>20</v>
      </c>
      <c r="G20" s="21" t="s">
        <v>77</v>
      </c>
      <c r="H20" s="21" t="s">
        <v>78</v>
      </c>
      <c r="I20" s="33">
        <v>4</v>
      </c>
      <c r="J20" s="33">
        <v>49</v>
      </c>
      <c r="K20" s="34">
        <v>1287.7</v>
      </c>
      <c r="L20" s="35">
        <f>K20*0.05</f>
        <v>64.385</v>
      </c>
      <c r="M20" s="36">
        <v>0.03</v>
      </c>
      <c r="N20" s="35">
        <f>K20*(1-0.96737864)</f>
        <v>42.0065252720001</v>
      </c>
      <c r="O20" s="35">
        <f>K20*0.91737864</f>
        <v>1181.308474728</v>
      </c>
      <c r="P20" s="37">
        <v>0.48</v>
      </c>
      <c r="Q20" s="35">
        <f>O20*P20</f>
        <v>567.02806786944</v>
      </c>
    </row>
    <row r="21" s="3" customFormat="1" ht="25.5" customHeight="1" spans="1:17">
      <c r="A21" s="23"/>
      <c r="B21" s="24" t="s">
        <v>79</v>
      </c>
      <c r="C21" s="25"/>
      <c r="D21" s="26"/>
      <c r="E21" s="25"/>
      <c r="F21" s="27"/>
      <c r="G21" s="28"/>
      <c r="H21" s="28"/>
      <c r="I21" s="25"/>
      <c r="J21" s="25"/>
      <c r="K21" s="38">
        <f>SUM(K2:K20)</f>
        <v>440416.8</v>
      </c>
      <c r="L21" s="38"/>
      <c r="M21" s="38"/>
      <c r="N21" s="38">
        <f>SUM(N2:N20)</f>
        <v>14366.994982848</v>
      </c>
      <c r="O21" s="39">
        <f>SUM(O2:O20)</f>
        <v>404028.965017152</v>
      </c>
      <c r="P21" s="40"/>
      <c r="Q21" s="38">
        <f>SUM(Q2:Q20)</f>
        <v>193933.903208233</v>
      </c>
    </row>
    <row r="22" s="3" customFormat="1" spans="2:16">
      <c r="B22" s="4"/>
      <c r="C22" s="4"/>
      <c r="D22" s="4"/>
      <c r="E22" s="29"/>
      <c r="F22" s="4"/>
      <c r="G22" s="6"/>
      <c r="H22" s="6"/>
      <c r="I22" s="4"/>
      <c r="J22" s="4"/>
      <c r="K22" s="7"/>
      <c r="L22" s="7"/>
      <c r="M22" s="7"/>
      <c r="N22" s="7"/>
      <c r="O22" s="7"/>
      <c r="P22" s="8"/>
    </row>
    <row r="23" s="3" customFormat="1" spans="2:17">
      <c r="B23" s="4"/>
      <c r="C23" s="4"/>
      <c r="D23" s="4"/>
      <c r="E23" s="29"/>
      <c r="F23" s="4"/>
      <c r="G23" s="6"/>
      <c r="H23" s="6"/>
      <c r="I23" s="4"/>
      <c r="J23" s="4"/>
      <c r="K23" s="7"/>
      <c r="L23" s="7"/>
      <c r="M23" s="7"/>
      <c r="N23" s="7"/>
      <c r="O23" s="7"/>
      <c r="P23" s="8"/>
      <c r="Q23" s="7"/>
    </row>
    <row r="24" spans="5:6">
      <c r="E24" s="29"/>
      <c r="F24" s="30"/>
    </row>
    <row r="25" spans="5:5">
      <c r="E25" s="29"/>
    </row>
    <row r="26" spans="5:5">
      <c r="E26" s="29"/>
    </row>
    <row r="27" spans="5:5">
      <c r="E27" s="29"/>
    </row>
    <row r="28" spans="5:5">
      <c r="E28" s="29"/>
    </row>
    <row r="29" spans="5:5">
      <c r="E29" s="29"/>
    </row>
    <row r="30" spans="5:5">
      <c r="E30" s="29"/>
    </row>
    <row r="31" spans="5:5">
      <c r="E31" s="29"/>
    </row>
    <row r="32" spans="5:5">
      <c r="E32" s="29"/>
    </row>
    <row r="33" spans="5:5">
      <c r="E33" s="29"/>
    </row>
    <row r="34" spans="5:5">
      <c r="E34" s="29"/>
    </row>
    <row r="35" spans="5:5">
      <c r="E35" s="29"/>
    </row>
    <row r="36" spans="5:5">
      <c r="E36" s="29"/>
    </row>
    <row r="37" spans="5:5">
      <c r="E37" s="29"/>
    </row>
    <row r="38" spans="5:5">
      <c r="E38" s="29"/>
    </row>
    <row r="39" spans="5:5">
      <c r="E39" s="29"/>
    </row>
    <row r="40" spans="5:5">
      <c r="E40" s="29"/>
    </row>
    <row r="41" spans="5:5">
      <c r="E41" s="29"/>
    </row>
    <row r="42" spans="5:5">
      <c r="E42" s="29"/>
    </row>
    <row r="43" spans="5:5">
      <c r="E43" s="29"/>
    </row>
    <row r="44" spans="5:5">
      <c r="E44" s="29"/>
    </row>
    <row r="45" spans="5:5">
      <c r="E45" s="29"/>
    </row>
    <row r="46" spans="5:5">
      <c r="E46" s="29"/>
    </row>
    <row r="47" spans="5:5">
      <c r="E47" s="29"/>
    </row>
    <row r="48" spans="5:5">
      <c r="E48" s="29"/>
    </row>
    <row r="49" spans="5:5">
      <c r="E49" s="29"/>
    </row>
    <row r="50" spans="5:5">
      <c r="E50" s="29"/>
    </row>
    <row r="51" spans="5:5">
      <c r="E51" s="29"/>
    </row>
    <row r="52" spans="5:5">
      <c r="E52" s="29"/>
    </row>
    <row r="53" spans="5:5">
      <c r="E53" s="29"/>
    </row>
    <row r="54" spans="5:5">
      <c r="E54" s="29"/>
    </row>
    <row r="55" spans="5:5">
      <c r="E55" s="29"/>
    </row>
    <row r="56" spans="5:5">
      <c r="E56" s="29"/>
    </row>
    <row r="57" spans="5:5">
      <c r="E57" s="29"/>
    </row>
    <row r="58" spans="5:5">
      <c r="E58" s="29"/>
    </row>
    <row r="59" spans="5:5">
      <c r="E59" s="29"/>
    </row>
    <row r="60" spans="5:5">
      <c r="E60" s="29"/>
    </row>
    <row r="61" spans="5:5">
      <c r="E61" s="29"/>
    </row>
    <row r="62" spans="5:5">
      <c r="E62" s="29"/>
    </row>
    <row r="63" spans="5:5">
      <c r="E63" s="29"/>
    </row>
    <row r="64" spans="5:5">
      <c r="E64" s="29"/>
    </row>
    <row r="65" spans="5:5">
      <c r="E65" s="29"/>
    </row>
    <row r="66" spans="5:5">
      <c r="E66" s="29"/>
    </row>
    <row r="67" spans="5:5">
      <c r="E67" s="29"/>
    </row>
    <row r="68" spans="5:5">
      <c r="E68" s="29"/>
    </row>
    <row r="69" spans="5:5">
      <c r="E69" s="29"/>
    </row>
    <row r="70" spans="5:5">
      <c r="E70" s="29"/>
    </row>
    <row r="71" spans="5:5">
      <c r="E71" s="29"/>
    </row>
    <row r="72" spans="5:5">
      <c r="E72" s="29"/>
    </row>
    <row r="73" spans="5:5">
      <c r="E73" s="29"/>
    </row>
    <row r="74" spans="5:5">
      <c r="E74" s="29"/>
    </row>
    <row r="75" spans="5:5">
      <c r="E75" s="29"/>
    </row>
    <row r="76" spans="5:5">
      <c r="E76" s="29"/>
    </row>
    <row r="77" spans="5:5">
      <c r="E77" s="29"/>
    </row>
    <row r="78" spans="5:5">
      <c r="E78" s="29"/>
    </row>
    <row r="79" spans="5:5">
      <c r="E79" s="29"/>
    </row>
    <row r="80" spans="5:5">
      <c r="E80" s="29"/>
    </row>
    <row r="81" spans="5:5">
      <c r="E81" s="29"/>
    </row>
    <row r="82" spans="5:5">
      <c r="E82" s="29"/>
    </row>
    <row r="83" spans="5:5">
      <c r="E83" s="29"/>
    </row>
    <row r="84" spans="5:5">
      <c r="E84" s="29"/>
    </row>
    <row r="85" spans="5:5">
      <c r="E85" s="29"/>
    </row>
    <row r="86" spans="5:5">
      <c r="E86" s="29"/>
    </row>
    <row r="87" spans="5:5">
      <c r="E87" s="29"/>
    </row>
    <row r="88" spans="5:5">
      <c r="E88" s="29"/>
    </row>
    <row r="89" spans="5:5">
      <c r="E89" s="29"/>
    </row>
    <row r="90" spans="5:5">
      <c r="E90" s="29"/>
    </row>
    <row r="91" spans="5:5">
      <c r="E91" s="29"/>
    </row>
    <row r="92" spans="5:5">
      <c r="E92" s="29"/>
    </row>
    <row r="93" spans="5:5">
      <c r="E93" s="29"/>
    </row>
    <row r="94" spans="5:5">
      <c r="E94" s="29"/>
    </row>
    <row r="95" spans="5:5">
      <c r="E95" s="29"/>
    </row>
    <row r="96" spans="5:5">
      <c r="E96" s="29"/>
    </row>
    <row r="97" spans="5:5">
      <c r="E97" s="29"/>
    </row>
    <row r="98" spans="5:5">
      <c r="E98" s="29"/>
    </row>
    <row r="99" spans="5:5">
      <c r="E99" s="25"/>
    </row>
  </sheetData>
  <protectedRanges>
    <protectedRange sqref="$A21:$XFD23 $A21:$XFD22 $A21:$XFD1048563 $A2:$XFD2 Q3:XFD3 P3 Q4:XFD4 P4 Q5:XFD5 P5 Q13:XFD14 Q14:XFD14 Q15:XFD18 P15:P18 Q20:XFD20 P20 A3:D3 F3:O3 E3 A4:D4 F4:O4 E4 A5:D5 F5:O5 E5 A6:D6 F6:O6 E6 A7:D7 F7:O7 E7 A13:D13 F13:O13 A13:D13 F13:O13 E13 A14:D14 F14:O14 A14:D14 F14:O14 A20:D20 F20:O20 A15:D18 F15:O18 A14:D14 F14:O14 P6:P7 P13:P14 Q6:XFD7 Q13:XFD14 $A8:$XFD12 E14:E18 E20 $A19:$XFD19" name="区域1" securityDescriptor=""/>
  </protectedRanges>
  <pageMargins left="0" right="0" top="0" bottom="0" header="0.297916666666667" footer="0.297916666666667"/>
  <pageSetup paperSize="9" scale="70" orientation="landscape" horizontalDpi="600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2018-05-26T01:53:00Z</dcterms:created>
  <dcterms:modified xsi:type="dcterms:W3CDTF">2018-08-01T03:32:22Z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2052-10.1.0.7469</vt:lpwstr>
  </property>
</Properties>
</file>