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a10a91af964f3870/文档/"/>
    </mc:Choice>
  </mc:AlternateContent>
  <xr:revisionPtr revIDLastSave="0" documentId="8_{928FD8C9-FBB2-44CB-AF87-4E9749EA80F4}" xr6:coauthVersionLast="46" xr6:coauthVersionMax="46" xr10:uidLastSave="{00000000-0000-0000-0000-000000000000}"/>
  <bookViews>
    <workbookView xWindow="-110" yWindow="-110" windowWidth="19420" windowHeight="11020" xr2:uid="{7BA9925E-FBC3-4F69-B3F7-7D326CF0BD52}"/>
  </bookViews>
  <sheets>
    <sheet name="data" sheetId="1" r:id="rId1"/>
    <sheet name="detail"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1" i="1" l="1"/>
  <c r="I41" i="1"/>
  <c r="I40" i="1"/>
  <c r="B26" i="1"/>
  <c r="B27" i="1"/>
  <c r="B28" i="1"/>
  <c r="C4" i="1"/>
  <c r="D4" i="1"/>
  <c r="E4" i="1"/>
  <c r="F4" i="1"/>
  <c r="G4" i="1"/>
  <c r="H4" i="1"/>
  <c r="I4" i="1"/>
  <c r="J4" i="1"/>
  <c r="K4" i="1"/>
  <c r="L4" i="1"/>
  <c r="M4" i="1"/>
  <c r="N4" i="1"/>
  <c r="O4" i="1"/>
  <c r="P4" i="1"/>
  <c r="Q4" i="1"/>
  <c r="R4" i="1"/>
  <c r="B4" i="1"/>
  <c r="C5" i="1"/>
  <c r="D5" i="1"/>
  <c r="E5" i="1"/>
  <c r="F5" i="1"/>
  <c r="G5" i="1"/>
  <c r="H5" i="1"/>
  <c r="I5" i="1"/>
  <c r="J5" i="1"/>
  <c r="K5" i="1"/>
  <c r="L5" i="1"/>
  <c r="M5" i="1"/>
  <c r="N5" i="1"/>
  <c r="O5" i="1"/>
  <c r="P5" i="1"/>
  <c r="Q5" i="1"/>
  <c r="R5" i="1"/>
  <c r="B5" i="1"/>
</calcChain>
</file>

<file path=xl/sharedStrings.xml><?xml version="1.0" encoding="utf-8"?>
<sst xmlns="http://schemas.openxmlformats.org/spreadsheetml/2006/main" count="44" uniqueCount="42">
  <si>
    <r>
      <t>Case 63366</t>
    </r>
    <r>
      <rPr>
        <sz val="7"/>
        <color rgb="FF333333"/>
        <rFont val="Arial"/>
        <family val="2"/>
      </rPr>
      <t> is a 20 year-old male Singaporean who is a full-time National Serviceman. He developed a runny nose on 12 May but did not seek medical treatment until 16 May when he also developed a cough. He was tested for COVID-19, and his test result came back positive for COVID-19 infection on 17 May. His serology test result is pending. Case 63366 received his first dose of COVID-19 vaccine on 18 March, and the second dose on 8 April.</t>
    </r>
  </si>
  <si>
    <r>
      <t>Case 63344</t>
    </r>
    <r>
      <rPr>
        <sz val="7"/>
        <color rgb="FF333333"/>
        <rFont val="Arial"/>
        <family val="2"/>
      </rPr>
      <t> is a 63 year-old female Singaporean who is a homemaker. She is a family member and household contact of Cases 63146</t>
    </r>
    <r>
      <rPr>
        <sz val="6"/>
        <color rgb="FF333333"/>
        <rFont val="Arial"/>
        <family val="2"/>
      </rPr>
      <t>2</t>
    </r>
    <r>
      <rPr>
        <sz val="7"/>
        <color rgb="FF333333"/>
        <rFont val="Arial"/>
        <family val="2"/>
      </rPr>
      <t> and 63291</t>
    </r>
    <r>
      <rPr>
        <sz val="6"/>
        <color rgb="FF333333"/>
        <rFont val="Arial"/>
        <family val="2"/>
      </rPr>
      <t>3</t>
    </r>
    <r>
      <rPr>
        <sz val="7"/>
        <color rgb="FF333333"/>
        <rFont val="Arial"/>
        <family val="2"/>
      </rPr>
      <t>, and was placed on quarantine on 12 May. She is asymptomatic, and was detected when she was tested for COVID-19 on 15 May during quarantine. Her test result came back positive for COVID-19 infection on 16 May. Her serology test result is negative for the N antigen, which suggests the presence of early infection. Case 63344 received her first dose of COVID-19 vaccine on 8 April, and the second dose on 30 April.</t>
    </r>
  </si>
  <si>
    <r>
      <t>Case 63337</t>
    </r>
    <r>
      <rPr>
        <sz val="7"/>
        <color rgb="FF333333"/>
        <rFont val="Arial"/>
        <family val="2"/>
      </rPr>
      <t> is a 72 year-old male Singaporean who is a retiree and family member of Case 63279</t>
    </r>
    <r>
      <rPr>
        <sz val="6"/>
        <color rgb="FF333333"/>
        <rFont val="Arial"/>
        <family val="2"/>
      </rPr>
      <t>6</t>
    </r>
    <r>
      <rPr>
        <sz val="7"/>
        <color rgb="FF333333"/>
        <rFont val="Arial"/>
        <family val="2"/>
      </rPr>
      <t>. He developed a cough and fever on 15 May and sought medical treatment at a GP clinic where he was tested for COVID-19. As he had been identified as a close contact of Case 63279, he was placed on quarantine on 15 May. His test result came back positive for COVID-19 infection on 16 May. His serology test result is positive. Case 63337 received his first dose of COVID-19 vaccine on 2 March, and the second dose on 23 March.</t>
    </r>
  </si>
  <si>
    <r>
      <t>Case 63363 </t>
    </r>
    <r>
      <rPr>
        <sz val="7"/>
        <color rgb="FF333333"/>
        <rFont val="Arial"/>
        <family val="2"/>
      </rPr>
      <t>is a 57 year-old male Singaporean who works as an engineer at 3M Innovation Singapore Pte Ltd. He is a family member and household contact of Case 63357. He developed a fever on 16 May and was tested when he was informed that Case 63357 was confirmed to have COVID-19 infection. An ART and PCR test were taken on the same day, which both came back positive for COVID-19 infection. His serology test result is pending. Case 63363 received his first dose of COVID-19 vaccine on 30 April.</t>
    </r>
  </si>
  <si>
    <t>Case 63274 is a 55 year-old male Singaporean who works as a driver at KEN Express Services Pte Ltd. He developed body aches on 12 May but did not seek medical treatment until 14 May, when he also developed a runny nose, and was tested for COVID-19. His test result came back positive for COVID-19 infection on 15 May. His serology test result is pending. Case 63274 received his first dose of COVID-19 vaccine on 9 May. He has tested preliminarily positive for the B.1.617 variant, and is pending further confirmatory tests.</t>
  </si>
  <si>
    <r>
      <t>Case 63286</t>
    </r>
    <r>
      <rPr>
        <sz val="8"/>
        <color rgb="FF333333"/>
        <rFont val="Arial"/>
        <family val="2"/>
      </rPr>
      <t> is a 57 year-old female Malaysia national who is currently unemployed. She developed a fever and cough on 13 May and sought medical treatment the next day, where she was tested for COVID-19. Her test result came back positive for COVID-19 infection on 15 May. Her serology test result is positive. Case 63286 received her first dose of COVID-19 vaccine on 19 April. She has tested preliminarily positive for the B.1.617 variant, and is pending further confirmatory tests.</t>
    </r>
  </si>
  <si>
    <r>
      <t>Case 63287</t>
    </r>
    <r>
      <rPr>
        <sz val="8"/>
        <color rgb="FF333333"/>
        <rFont val="Arial"/>
        <family val="2"/>
      </rPr>
      <t> is a 29 year-old female Philippines national who works as a nurse at Raffles Hospital. She arrived from the Philippines on 1 April and served SHN at a dedicated facility until 14 April. Her swab done on 14 April during SHN was negative for COVID-19. She is asymptomatic, and was detected when she was tested on 14 May as part of Rostered Routine Testing (RRT) for healthcare workers. Her test result came back positive the next day. Her serology test result is pending. Case 63287 received her first dose of COVID-19 vaccine on 8 May.</t>
    </r>
  </si>
  <si>
    <r>
      <t>Case 63290</t>
    </r>
    <r>
      <rPr>
        <sz val="8"/>
        <color rgb="FF333333"/>
        <rFont val="Arial"/>
        <family val="2"/>
      </rPr>
      <t> is a 64 year-old female Singapore Permanent Resident who is currently unemployed. She developed a cough and runny nose on 9 May but did not seek medical attention. Her symptoms persisted, and she sought medical treatment at a polyclinic on 14 May, were she was tested for COVID-19. Her test result came back positive the next day. Her serology test result is negative. Case 63290 received her first dose of COVID-19 vaccine on 24 March, and the second dose on 21 April.</t>
    </r>
  </si>
  <si>
    <r>
      <t>Case 63303</t>
    </r>
    <r>
      <rPr>
        <sz val="8"/>
        <color rgb="FF333333"/>
        <rFont val="Arial"/>
        <family val="2"/>
      </rPr>
      <t> is a 28 year-old male Malaysia national who works at Sheng Siong located at 440 Bukit Batok West Avenue 8. He developed a sore throat on 14 May, and fever the next day. He sought medical treatment at a GP clinic on 15 May, and was tested for COVID-19 infection. His test result came back positive on the same day. His serology test result is pending. Case 63303 received his first dose of COVID-19 vaccine on 4 March, and the second dose on 25 March.</t>
    </r>
  </si>
  <si>
    <r>
      <t>Case 63307</t>
    </r>
    <r>
      <rPr>
        <sz val="8"/>
        <color rgb="FF333333"/>
        <rFont val="Arial"/>
        <family val="2"/>
      </rPr>
      <t> is a 44 year-old male Singaporean who works at Clean Solutions Pte Ltd. He developed a cough on 15 May and sought medical treatment at a GP clinic on the same day, where he tested positive for his ART. He was immediately isolated, and a PCR test was taken on the same day. His test result came back positive for COVID-19 infection on the same day. Case 63307 received his first dose of COVID-19 vaccine on 29 April.</t>
    </r>
  </si>
  <si>
    <r>
      <t>Case 63319</t>
    </r>
    <r>
      <rPr>
        <sz val="8"/>
        <color rgb="FF333333"/>
        <rFont val="Arial"/>
        <family val="2"/>
      </rPr>
      <t> is a 77 year-old female Singaporean who is a homemaker. She developed a fever and runny nose on 13 May and sought medical treatment at a GP clinic on 15 May, where she was tested for COVID-19 and tested positive for her antigen rapid test (ART). She was immediately isolated and a PCR test was taken on the same day. Her test result came back positive for COVID-19 infection on the same day. Her serology test result is pending. Case 63319 received her first dose of COVID-19 vaccine on 7 May.</t>
    </r>
  </si>
  <si>
    <r>
      <t>Case 63316</t>
    </r>
    <r>
      <rPr>
        <sz val="8"/>
        <color rgb="FF333333"/>
        <rFont val="Arial"/>
        <family val="2"/>
      </rPr>
      <t> is a 39 year-old male Philippines national who works as a nurse at Ren Ci Nursing Home (Ang Mo Kio). He is a household contact of Case 63269. He developed a sore throat on 15 May and sought treatment at a GP clinic, where he was tested for COVID-19. He tested positive on ART and a PCR test was taken on the same day. His PCR test result came back positive for COVID-19 infection on 16 May. His serology test result is pending. Case 63316 received his first dose of COVID-19 vaccine on 27 January, and the second dose on 17 February.</t>
    </r>
  </si>
  <si>
    <r>
      <t>Case 63324</t>
    </r>
    <r>
      <rPr>
        <sz val="8"/>
        <color rgb="FF333333"/>
        <rFont val="Arial"/>
        <family val="2"/>
      </rPr>
      <t> is a 66 year-old female Singaporean who is employed by Certis Cisco as an aviation security officer at Changi Airport Terminal 3. She developed a sore throat and cough on 14 May and sought medical treatment the next day, where she was tested for COVID-19. Her test result came back positive for COVID-19 infection on 16 May, and she also developed a fever. Her earlier tests from Rostered Routine Testing – the last being on 9 May – were all negative for COVID-19 infection. Her serology test result is pending. Case 63324 received her first dose of COVID-19 vaccine on 18 January, and the second dose on 8 February.</t>
    </r>
  </si>
  <si>
    <r>
      <t>Case 63305</t>
    </r>
    <r>
      <rPr>
        <sz val="8"/>
        <color rgb="FF333333"/>
        <rFont val="Arial"/>
        <family val="2"/>
      </rPr>
      <t> is a 26 year-old male Malaysia national who works as a sales associate at a retail store at Changi Airport Terminal 3. He developed a fever on 10 May, and a sore throat, flu and runny nose on 11 May and sought medical treatment at a GP clinic on 12 May, where he was referred for a swab. He went for his test on 14 May, and his test result came back positive for COVID-19 infection on 15 May. His earlier tests from Rostered Routine Testing – the last being on 15 April – were all negative for COVID-19 infection. His serology test result is pending. Case 63305 received his first dose of COVID-19 vaccine on 19 January, and the second dose on 9 February.</t>
    </r>
  </si>
  <si>
    <r>
      <t>Case 63294</t>
    </r>
    <r>
      <rPr>
        <sz val="8"/>
        <color rgb="FF333333"/>
        <rFont val="Arial"/>
        <family val="2"/>
      </rPr>
      <t> is a 35 year-old male China national who works as a cargo driver at SATS Food Pte Ltd. He is a household contact of Case 63160 [3], and was placed on quarantine on 13 May. He is asymptomatic, and was detected when he was tested on 13 May during quarantine. His test result came back positive for COVID-19 infection on 15 May. His serology test result is pending. Case 63294 received his first dose of COVID-19 vaccine on 4 February, and the second dose on 25 February.</t>
    </r>
  </si>
  <si>
    <r>
      <t>Case 63325</t>
    </r>
    <r>
      <rPr>
        <sz val="8"/>
        <color rgb="FF333333"/>
        <rFont val="Arial"/>
        <family val="2"/>
      </rPr>
      <t> is a 55 year-old male Singaporean who works as a social worker at Care Corner Family Service Centre. He is a family member and household contact of Case 63131, and was placed on quarantine on 12 May. He is asymptomatic and tested positive for his ART on 14 May during quarantine. A PCR test was taken on the next day and his test result came back positive for COVID-19 infection on 16 May. His serology test result is pending. Case 63325 received his first dose of COVID-19 vaccine on 20 April.</t>
    </r>
  </si>
  <si>
    <r>
      <t>Case 63278</t>
    </r>
    <r>
      <rPr>
        <sz val="8"/>
        <color rgb="FF333333"/>
        <rFont val="Arial"/>
        <family val="2"/>
      </rPr>
      <t> is a 69 year-old male Singaporean who works as a financial consultant at Project Renaissance, and is a close contact of Case 63271. He developed chills and body aches on 10 May but did not seek medical attention. On 13 May, he developed a fever and sought medical treatment at a polyclinic the next day, where he was tested for COVID-19. His test result came back positive for COVID-19 infection on 15 May. His serology test result is pending. Case 63278 received his first dose of COVID-19 vaccine on 19 April, and the second dose on 10 May.</t>
    </r>
  </si>
  <si>
    <t>Case 63237 is a 49 year-old male Singaporean who is currently unemployed. He developed a sore throat on 12 May evening, and sought medical treatment at a GP clinic the next day, where he was tested for COVID-19. His test result came back positive for COVID-19 infection on 14 May. His serology test result is pending. Case 63237 received his first dose of COVID-19 vaccine on 10 May.</t>
  </si>
  <si>
    <t>Case 63240 is a 52 year-old female China national who is employed by Ramky Cleantech Services Pte Ltd as a cleaner at Robinson 77. She is a contact of Case 63071 and was placed on phone surveillance on 11 May. She developed a fever on 12 May, and cough and sore throat the next day. She was tested for COVID-19 on 13 May when she reported her symptoms and her result came back positive on 14 May. Her serology test result is pending. Case 63240 received her first dose of COVID-19 vaccine on 4 May. </t>
  </si>
  <si>
    <t>Case 63255 is a 52 year-old male Singaporean who is employed by SATS as a customer service officer at Changi Airport Terminals 1 and 3. He is asymptomatic and was detected when he was tested on 12 May as part of Rostered Routine Testing (RRT).His pooled test result came back positive for COVID-19 on 13 May and he was conveyed to hospital for an individual test. His individual test result came back positive for COVID-19 infection on 14 May. His earlier tests from RRT – the last being on 14 April – were all negative for COVID-19 infection. His serology test result is positive. Case 63255 received his first dose of COVID-19 vaccine on 24 January, and the second dose on 15 February.</t>
  </si>
  <si>
    <t xml:space="preserve">Case 63160 is a 39 year-old male China national who is employed by SATS Food Services Pte Ltd as a chef at Changi Prison. He developed a fever and runny nose on 12 May after work, and sought medical treatment at a General Practitioner (GP) clinic, where he was tested for COVID-19. His test result came back positive for COVID-19 infection the next day. His serology test result is pending. Case 63160 received his first dose of COVID-19 vaccine on 23 March, and the second dose on 10 April.
</t>
  </si>
  <si>
    <r>
      <t>Case 63221 is a 39 year-old male Philippines national who works at Unity Pharmacy. He is a family member of Case 63122[3] and household contact of Case 63096, and was placed on quarantine on 11 May. He is asymptomatic, and was detected when he was tested for COVID-19 on 13 May during quarantine. His test result came back positive for COVID-19 infection on 14 May. His serology test result is pending. </t>
    </r>
    <r>
      <rPr>
        <sz val="8"/>
        <rFont val="Arial"/>
        <family val="2"/>
      </rPr>
      <t>Case </t>
    </r>
    <r>
      <rPr>
        <sz val="8"/>
        <color rgb="FF333333"/>
        <rFont val="Arial"/>
        <family val="2"/>
      </rPr>
      <t>63221 </t>
    </r>
    <r>
      <rPr>
        <sz val="8"/>
        <rFont val="Arial"/>
        <family val="2"/>
      </rPr>
      <t>received his first dose of COVID-19 vaccine on 23 February, and the second dose on 22 March.</t>
    </r>
  </si>
  <si>
    <r>
      <t>Case 63167 is a 27 year-old male Singaporean who works as a sales executive at a retail store at Changi Airport Terminal 3. He developed body aches on 7 May, and a cough and anosmia on 11 May and sought medical treatment at a GP clinic on the same day, where he was tested for COVID-19. His test result came back positive for COVID-19 infection on 13 May.</t>
    </r>
    <r>
      <rPr>
        <sz val="8"/>
        <color rgb="FFFF3399"/>
        <rFont val="Arial"/>
        <family val="2"/>
      </rPr>
      <t> </t>
    </r>
    <r>
      <rPr>
        <sz val="8"/>
        <rFont val="Arial"/>
        <family val="2"/>
      </rPr>
      <t>His serology test result is pending. Case 63167 received his first dose of COVID-19 vaccine on 19 January, and the second dose on 9 February.</t>
    </r>
  </si>
  <si>
    <t>Case 63178 is a 57 year-old male Singaporean who works as an Immigration and Checkpoints (ICA) officer at Changi Airport Terminal 3. He developed a cough and runny nose on 10 May and sought medical treatment at a polyclinic the next day, where he was tested for COVID-19 infection. His test result came back positive on 13 May, and his serology test result is pending. Case 63178 received his first dose of COVID-19 vaccine on 27 January, and the second dose on 17 February.</t>
  </si>
  <si>
    <t>Case 63179 is a 46 year-old male Malaysia national who works as a cleaner at Kopitiam Square (10 Sengkang Square). He is a household contact of Case 63070[9], and was placed on quarantine on 11 May. He is asymptomatic, and was detected when he was tested on 12 May during quarantine. His test result came back positive for COVID-19 infection on 13 May. His serology test result is pending. Case 63179 received his first dose of COVID-19 vaccine on 10 May.</t>
  </si>
  <si>
    <r>
      <t>Case 63192 is a 53 year-old female China national who is employed by Ramky Cleantech Services Pte Ltd as a cleaner at Robinson 77. She is a close contact of Case </t>
    </r>
    <r>
      <rPr>
        <sz val="8"/>
        <color rgb="FF333333"/>
        <rFont val="Arial"/>
        <family val="2"/>
      </rPr>
      <t>63071[10] and was placed on quarantine on 10 May. She developed a fever on 12 May, and reported her symptom. She was tested for COVID-19 on the same day and her result came back positive on 13 May. </t>
    </r>
    <r>
      <rPr>
        <sz val="8"/>
        <rFont val="Arial"/>
        <family val="2"/>
      </rPr>
      <t>Case 63192 received her first dose of COVID-19 vaccine on 21 April.</t>
    </r>
  </si>
  <si>
    <t>Case 63194 is a 28 year-old male Singaporean who is employed by Certis Cisco as an aviation security officer at Changi Airport Terminal 3. He developed a cough on 9 May but did not seek medical treatment. As he had been identified as a close contact of Case 63055[11], he was placed on quarantine on 10 May, and tested for COVID-19 on 12 May. His test result came back positive on 13 May. His earlier tests from RRT – the last being on 8 May – were all negative for COVID-19 infection. His serological test result is pending. Case 63194 received his first dose of COVID-19 vaccine on 14 January, and the second dose on 4 February.</t>
  </si>
  <si>
    <t>Case 63195 is a 67 year-old male Singaporean who is employed by Certis Cisco as an aviation screening officer at Changi Airport Terminal 1. As he had been identified as a close contact of Case 63055, he was placed on quarantine on 10 May, and tested for COVID-19 on 13 May even though he is asymptomatic. His test result came back positive on 14 May. His earlier tests from RRT – the last being on 27 April – were all negative for COVID-19 infection. His serological test result is pending. Case 63195 received his first dose of COVID-19 vaccine on 14 January, and the second dose on 4 February.</t>
  </si>
  <si>
    <t>Case 63219 is a 51 year-old male Singaporean who works as an ICA officer at Changi Airport Terminal 3. As he had been identified as a close contact of Case 63094[12], he was placed on quarantine on 11 May. He developed a mild cough on 12 May but did not report his symptom. On 13 May, he was tested for COVID-19 infection, and developed a sore throat in the evening. His test result came back positive on 14 May. His serology test result is pending. Case 63219 received his first dose of COVID-19 vaccine on 25 January, and the second dose on 15 February.</t>
  </si>
  <si>
    <t>rate</t>
  </si>
  <si>
    <t>vaccinated</t>
  </si>
  <si>
    <t>community</t>
  </si>
  <si>
    <t>haven't</t>
  </si>
  <si>
    <t>middle</t>
  </si>
  <si>
    <t>avg</t>
  </si>
  <si>
    <t>total rate</t>
  </si>
  <si>
    <r>
      <t>Singapore has administered at least </t>
    </r>
    <r>
      <rPr>
        <sz val="9"/>
        <rFont val="Segoe UI"/>
        <family val="2"/>
      </rPr>
      <t>3,200,000</t>
    </r>
    <r>
      <rPr>
        <sz val="9"/>
        <rFont val="Segoe UI"/>
        <family val="2"/>
      </rPr>
      <t> doses of COVID vaccines so far. Assuming every person needs 2 doses, that’s enough to have vaccinated about </t>
    </r>
    <r>
      <rPr>
        <sz val="9"/>
        <rFont val="Segoe UI"/>
        <family val="2"/>
      </rPr>
      <t>28.1%</t>
    </r>
    <r>
      <rPr>
        <sz val="9"/>
        <rFont val="Segoe UI"/>
        <family val="2"/>
      </rPr>
      <t> of the country’s population.</t>
    </r>
  </si>
  <si>
    <t xml:space="preserve">min </t>
  </si>
  <si>
    <t>max</t>
  </si>
  <si>
    <t>that means 200 people are exposed to virus, if the infected possibility is 10%, then, we will get 10 people and 1 people</t>
  </si>
  <si>
    <t>rate=1-control / placebol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</si>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</sst>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7"/>
      <color rgb="FF333333"/>
      <name val="Arial"/>
      <family val="2"/>
    </font>
    <font>
      <sz val="6"/>
      <color rgb="FF333333"/>
      <name val="Arial"/>
      <family val="2"/>
    </font>
    <font>
      <sz val="8"/>
      <color rgb="FF333333"/>
      <name val="Arial"/>
      <family val="2"/>
    </font>
    <font>
      <sz val="8"/>
      <name val="Arial"/>
      <family val="2"/>
    </font>
    <font>
      <sz val="8"/>
      <color rgb="FFFF3399"/>
      <name val="Arial"/>
      <family val="2"/>
    </font>
    <font>
      <sz val="9"/>
      <name val="Segoe UI"/>
      <family val="2"/>
    </font>
    <font>
      <sz val="9"/>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 fontId="0" fillId="0" borderId="0" xfId="0" applyNumberFormat="1"/>
    <xf numFmtId="0" fontId="6" fillId="0" borderId="0" xfId="0" applyFont="1" applyAlignment="1">
      <alignment vertical="center"/>
    </xf>
    <xf numFmtId="0" fontId="1"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未免疫</c:v>
          </c:tx>
          <c:spPr>
            <a:solidFill>
              <a:schemeClr val="accent1"/>
            </a:solidFill>
            <a:ln w="25400">
              <a:noFill/>
            </a:ln>
            <a:effectLst/>
          </c:spPr>
          <c:cat>
            <c:numRef>
              <c:f>data!$B$1:$R$1</c:f>
              <c:numCache>
                <c:formatCode>d\-mmm</c:formatCode>
                <c:ptCount val="17"/>
                <c:pt idx="0">
                  <c:v>44333</c:v>
                </c:pt>
                <c:pt idx="1">
                  <c:v>44332</c:v>
                </c:pt>
                <c:pt idx="2">
                  <c:v>44331</c:v>
                </c:pt>
                <c:pt idx="3">
                  <c:v>44330</c:v>
                </c:pt>
                <c:pt idx="4">
                  <c:v>44329</c:v>
                </c:pt>
                <c:pt idx="5">
                  <c:v>44328</c:v>
                </c:pt>
                <c:pt idx="6">
                  <c:v>44327</c:v>
                </c:pt>
                <c:pt idx="7">
                  <c:v>44326</c:v>
                </c:pt>
                <c:pt idx="8">
                  <c:v>44325</c:v>
                </c:pt>
                <c:pt idx="9">
                  <c:v>44324</c:v>
                </c:pt>
                <c:pt idx="10">
                  <c:v>44323</c:v>
                </c:pt>
                <c:pt idx="11">
                  <c:v>44322</c:v>
                </c:pt>
                <c:pt idx="12">
                  <c:v>44321</c:v>
                </c:pt>
                <c:pt idx="13">
                  <c:v>44320</c:v>
                </c:pt>
                <c:pt idx="14">
                  <c:v>44319</c:v>
                </c:pt>
                <c:pt idx="15">
                  <c:v>44318</c:v>
                </c:pt>
                <c:pt idx="16">
                  <c:v>44317</c:v>
                </c:pt>
              </c:numCache>
            </c:numRef>
          </c:cat>
          <c:val>
            <c:numRef>
              <c:f>data!$B$4:$R$4</c:f>
              <c:numCache>
                <c:formatCode>General</c:formatCode>
                <c:ptCount val="17"/>
                <c:pt idx="0">
                  <c:v>17</c:v>
                </c:pt>
                <c:pt idx="1">
                  <c:v>25</c:v>
                </c:pt>
                <c:pt idx="2">
                  <c:v>16</c:v>
                </c:pt>
                <c:pt idx="3">
                  <c:v>15</c:v>
                </c:pt>
                <c:pt idx="4">
                  <c:v>16</c:v>
                </c:pt>
                <c:pt idx="5">
                  <c:v>4</c:v>
                </c:pt>
                <c:pt idx="6">
                  <c:v>8</c:v>
                </c:pt>
                <c:pt idx="7">
                  <c:v>1</c:v>
                </c:pt>
                <c:pt idx="8">
                  <c:v>6</c:v>
                </c:pt>
                <c:pt idx="9">
                  <c:v>4</c:v>
                </c:pt>
                <c:pt idx="10">
                  <c:v>2</c:v>
                </c:pt>
                <c:pt idx="11">
                  <c:v>1</c:v>
                </c:pt>
                <c:pt idx="12">
                  <c:v>1</c:v>
                </c:pt>
                <c:pt idx="13">
                  <c:v>3</c:v>
                </c:pt>
                <c:pt idx="14">
                  <c:v>9</c:v>
                </c:pt>
                <c:pt idx="15">
                  <c:v>13</c:v>
                </c:pt>
                <c:pt idx="16">
                  <c:v>5</c:v>
                </c:pt>
              </c:numCache>
            </c:numRef>
          </c:val>
          <c:extLst>
            <c:ext xmlns:c16="http://schemas.microsoft.com/office/drawing/2014/chart" uri="{C3380CC4-5D6E-409C-BE32-E72D297353CC}">
              <c16:uniqueId val="{00000000-1BC7-4AB5-AADB-404F10F28531}"/>
            </c:ext>
          </c:extLst>
        </c:ser>
        <c:ser>
          <c:idx val="1"/>
          <c:order val="1"/>
          <c:tx>
            <c:v>已免疫</c:v>
          </c:tx>
          <c:spPr>
            <a:solidFill>
              <a:schemeClr val="accent2"/>
            </a:solidFill>
            <a:ln w="25400">
              <a:noFill/>
            </a:ln>
            <a:effectLst/>
          </c:spPr>
          <c:val>
            <c:numRef>
              <c:f>data!$B$3:$R$3</c:f>
              <c:numCache>
                <c:formatCode>General</c:formatCode>
                <c:ptCount val="17"/>
                <c:pt idx="0">
                  <c:v>4</c:v>
                </c:pt>
                <c:pt idx="1">
                  <c:v>13</c:v>
                </c:pt>
                <c:pt idx="2">
                  <c:v>3</c:v>
                </c:pt>
                <c:pt idx="3">
                  <c:v>9</c:v>
                </c:pt>
                <c:pt idx="4">
                  <c:v>8</c:v>
                </c:pt>
                <c:pt idx="5">
                  <c:v>6</c:v>
                </c:pt>
                <c:pt idx="6">
                  <c:v>5</c:v>
                </c:pt>
                <c:pt idx="7">
                  <c:v>2</c:v>
                </c:pt>
                <c:pt idx="8">
                  <c:v>4</c:v>
                </c:pt>
                <c:pt idx="9">
                  <c:v>3</c:v>
                </c:pt>
                <c:pt idx="10">
                  <c:v>2</c:v>
                </c:pt>
                <c:pt idx="11">
                  <c:v>1</c:v>
                </c:pt>
                <c:pt idx="12">
                  <c:v>0</c:v>
                </c:pt>
                <c:pt idx="13">
                  <c:v>2</c:v>
                </c:pt>
                <c:pt idx="14">
                  <c:v>1</c:v>
                </c:pt>
                <c:pt idx="15">
                  <c:v>1</c:v>
                </c:pt>
                <c:pt idx="16">
                  <c:v>2</c:v>
                </c:pt>
              </c:numCache>
            </c:numRef>
          </c:val>
          <c:extLst>
            <c:ext xmlns:c16="http://schemas.microsoft.com/office/drawing/2014/chart" uri="{C3380CC4-5D6E-409C-BE32-E72D297353CC}">
              <c16:uniqueId val="{00000002-1BC7-4AB5-AADB-404F10F28531}"/>
            </c:ext>
          </c:extLst>
        </c:ser>
        <c:dLbls>
          <c:showLegendKey val="0"/>
          <c:showVal val="0"/>
          <c:showCatName val="0"/>
          <c:showSerName val="0"/>
          <c:showPercent val="0"/>
          <c:showBubbleSize val="0"/>
        </c:dLbls>
        <c:axId val="575581376"/>
        <c:axId val="575581704"/>
      </c:areaChart>
      <c:dateAx>
        <c:axId val="5755813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81704"/>
        <c:crosses val="autoZero"/>
        <c:auto val="1"/>
        <c:lblOffset val="100"/>
        <c:baseTimeUnit val="days"/>
      </c:dateAx>
      <c:valAx>
        <c:axId val="575581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81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data!$A$5</c:f>
              <c:strCache>
                <c:ptCount val="1"/>
                <c:pt idx="0">
                  <c:v>rate</c:v>
                </c:pt>
              </c:strCache>
            </c:strRef>
          </c:tx>
          <c:spPr>
            <a:ln w="19050" cap="rnd">
              <a:solidFill>
                <a:schemeClr val="accent1"/>
              </a:solidFill>
              <a:round/>
            </a:ln>
            <a:effectLst/>
          </c:spPr>
          <c:marker>
            <c:symbol val="none"/>
          </c:marker>
          <c:xVal>
            <c:numRef>
              <c:f>data!$B$1:$R$1</c:f>
              <c:numCache>
                <c:formatCode>d\-mmm</c:formatCode>
                <c:ptCount val="17"/>
                <c:pt idx="0">
                  <c:v>44333</c:v>
                </c:pt>
                <c:pt idx="1">
                  <c:v>44332</c:v>
                </c:pt>
                <c:pt idx="2">
                  <c:v>44331</c:v>
                </c:pt>
                <c:pt idx="3">
                  <c:v>44330</c:v>
                </c:pt>
                <c:pt idx="4">
                  <c:v>44329</c:v>
                </c:pt>
                <c:pt idx="5">
                  <c:v>44328</c:v>
                </c:pt>
                <c:pt idx="6">
                  <c:v>44327</c:v>
                </c:pt>
                <c:pt idx="7">
                  <c:v>44326</c:v>
                </c:pt>
                <c:pt idx="8">
                  <c:v>44325</c:v>
                </c:pt>
                <c:pt idx="9">
                  <c:v>44324</c:v>
                </c:pt>
                <c:pt idx="10">
                  <c:v>44323</c:v>
                </c:pt>
                <c:pt idx="11">
                  <c:v>44322</c:v>
                </c:pt>
                <c:pt idx="12">
                  <c:v>44321</c:v>
                </c:pt>
                <c:pt idx="13">
                  <c:v>44320</c:v>
                </c:pt>
                <c:pt idx="14">
                  <c:v>44319</c:v>
                </c:pt>
                <c:pt idx="15">
                  <c:v>44318</c:v>
                </c:pt>
                <c:pt idx="16">
                  <c:v>44317</c:v>
                </c:pt>
              </c:numCache>
            </c:numRef>
          </c:xVal>
          <c:yVal>
            <c:numRef>
              <c:f>data!$B$5:$R$5</c:f>
              <c:numCache>
                <c:formatCode>General</c:formatCode>
                <c:ptCount val="17"/>
                <c:pt idx="0">
                  <c:v>0.19047619047619047</c:v>
                </c:pt>
                <c:pt idx="1">
                  <c:v>0.34210526315789475</c:v>
                </c:pt>
                <c:pt idx="2">
                  <c:v>0.15789473684210525</c:v>
                </c:pt>
                <c:pt idx="3">
                  <c:v>0.375</c:v>
                </c:pt>
                <c:pt idx="4">
                  <c:v>0.33333333333333331</c:v>
                </c:pt>
                <c:pt idx="5">
                  <c:v>0.6</c:v>
                </c:pt>
                <c:pt idx="6">
                  <c:v>0.38461538461538464</c:v>
                </c:pt>
                <c:pt idx="7">
                  <c:v>0.66666666666666663</c:v>
                </c:pt>
                <c:pt idx="8">
                  <c:v>0.4</c:v>
                </c:pt>
                <c:pt idx="9">
                  <c:v>0.42857142857142855</c:v>
                </c:pt>
                <c:pt idx="10">
                  <c:v>0.5</c:v>
                </c:pt>
                <c:pt idx="11">
                  <c:v>0.5</c:v>
                </c:pt>
                <c:pt idx="12">
                  <c:v>0</c:v>
                </c:pt>
                <c:pt idx="13">
                  <c:v>0.4</c:v>
                </c:pt>
                <c:pt idx="14">
                  <c:v>0.1</c:v>
                </c:pt>
                <c:pt idx="15">
                  <c:v>7.1428571428571425E-2</c:v>
                </c:pt>
                <c:pt idx="16">
                  <c:v>0.2857142857142857</c:v>
                </c:pt>
              </c:numCache>
            </c:numRef>
          </c:yVal>
          <c:smooth val="1"/>
          <c:extLst>
            <c:ext xmlns:c16="http://schemas.microsoft.com/office/drawing/2014/chart" uri="{C3380CC4-5D6E-409C-BE32-E72D297353CC}">
              <c16:uniqueId val="{00000000-94DF-4635-A551-8682688C73F6}"/>
            </c:ext>
          </c:extLst>
        </c:ser>
        <c:dLbls>
          <c:showLegendKey val="0"/>
          <c:showVal val="0"/>
          <c:showCatName val="0"/>
          <c:showSerName val="0"/>
          <c:showPercent val="0"/>
          <c:showBubbleSize val="0"/>
        </c:dLbls>
        <c:axId val="587081208"/>
        <c:axId val="587078256"/>
      </c:scatterChart>
      <c:valAx>
        <c:axId val="587081208"/>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78256"/>
        <c:crosses val="autoZero"/>
        <c:crossBetween val="midCat"/>
      </c:valAx>
      <c:valAx>
        <c:axId val="58707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81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infection data: 1st May - 17 May</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data!$H$40:$H$41</c:f>
              <c:strCache>
                <c:ptCount val="2"/>
                <c:pt idx="0">
                  <c:v>haven't</c:v>
                </c:pt>
                <c:pt idx="1">
                  <c:v>vaccinated</c:v>
                </c:pt>
              </c:strCache>
            </c:strRef>
          </c:cat>
          <c:val>
            <c:numRef>
              <c:f>data!$I$40:$I$41</c:f>
              <c:numCache>
                <c:formatCode>General</c:formatCode>
                <c:ptCount val="2"/>
                <c:pt idx="0">
                  <c:v>146</c:v>
                </c:pt>
                <c:pt idx="1">
                  <c:v>66</c:v>
                </c:pt>
              </c:numCache>
            </c:numRef>
          </c:val>
          <c:extLst>
            <c:ext xmlns:c16="http://schemas.microsoft.com/office/drawing/2014/chart" uri="{C3380CC4-5D6E-409C-BE32-E72D297353CC}">
              <c16:uniqueId val="{00000000-A880-481F-9EFE-3EFCDF74355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568325</xdr:colOff>
      <xdr:row>8</xdr:row>
      <xdr:rowOff>136525</xdr:rowOff>
    </xdr:from>
    <xdr:to>
      <xdr:col>9</xdr:col>
      <xdr:colOff>263525</xdr:colOff>
      <xdr:row>23</xdr:row>
      <xdr:rowOff>117475</xdr:rowOff>
    </xdr:to>
    <xdr:graphicFrame macro="">
      <xdr:nvGraphicFramePr>
        <xdr:cNvPr id="2" name="图表 1">
          <a:extLst>
            <a:ext uri="{FF2B5EF4-FFF2-40B4-BE49-F238E27FC236}">
              <a16:creationId xmlns:a16="http://schemas.microsoft.com/office/drawing/2014/main" id="{45E0466B-51DB-4899-8CB7-B02360898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504825</xdr:colOff>
      <xdr:row>8</xdr:row>
      <xdr:rowOff>149225</xdr:rowOff>
    </xdr:from>
    <xdr:to>
      <xdr:col>17</xdr:col>
      <xdr:colOff>200025</xdr:colOff>
      <xdr:row>23</xdr:row>
      <xdr:rowOff>130175</xdr:rowOff>
    </xdr:to>
    <xdr:graphicFrame macro="">
      <xdr:nvGraphicFramePr>
        <xdr:cNvPr id="3" name="图表 2">
          <a:extLst>
            <a:ext uri="{FF2B5EF4-FFF2-40B4-BE49-F238E27FC236}">
              <a16:creationId xmlns:a16="http://schemas.microsoft.com/office/drawing/2014/main" id="{B76F5B62-0ACD-40C4-BB40-582B2F402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66675</xdr:colOff>
      <xdr:row>36</xdr:row>
      <xdr:rowOff>41275</xdr:rowOff>
    </xdr:from>
    <xdr:to>
      <xdr:col>18</xdr:col>
      <xdr:colOff>371475</xdr:colOff>
      <xdr:row>51</xdr:row>
      <xdr:rowOff>22225</xdr:rowOff>
    </xdr:to>
    <xdr:graphicFrame macro="">
      <xdr:nvGraphicFramePr>
        <xdr:cNvPr id="5" name="图表 4">
          <a:extLst>
            <a:ext uri="{FF2B5EF4-FFF2-40B4-BE49-F238E27FC236}">
              <a16:creationId xmlns:a16="http://schemas.microsoft.com/office/drawing/2014/main" id="{AAB99001-CCBA-4281-9F4A-00DFE2FFA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41F4C-3530-4290-8F37-4AC62F075A91}">
  <dimension ref="A1:R41"/>
  <sheetViews>
    <sheetView tabSelected="1" workbookViewId="0">
      <selection activeCell="B58" sqref="B58"/>
    </sheetView>
  </sheetViews>
  <sheetFormatPr defaultRowHeight="14.5" x14ac:dyDescent="0.35"/>
  <cols>
    <col min="1" max="1" width="10.26953125" customWidth="1"/>
  </cols>
  <sheetData>
    <row r="1" spans="1:18" x14ac:dyDescent="0.35">
      <c r="B1" s="1">
        <v>44333</v>
      </c>
      <c r="C1" s="1">
        <v>44332</v>
      </c>
      <c r="D1" s="1">
        <v>44331</v>
      </c>
      <c r="E1" s="1">
        <v>44330</v>
      </c>
      <c r="F1" s="1">
        <v>44329</v>
      </c>
      <c r="G1" s="1">
        <v>44328</v>
      </c>
      <c r="H1" s="1">
        <v>44327</v>
      </c>
      <c r="I1" s="1">
        <v>44326</v>
      </c>
      <c r="J1" s="1">
        <v>44325</v>
      </c>
      <c r="K1" s="1">
        <v>44324</v>
      </c>
      <c r="L1" s="1">
        <v>44323</v>
      </c>
      <c r="M1" s="1">
        <v>44322</v>
      </c>
      <c r="N1" s="1">
        <v>44321</v>
      </c>
      <c r="O1" s="1">
        <v>44320</v>
      </c>
      <c r="P1" s="1">
        <v>44319</v>
      </c>
      <c r="Q1" s="1">
        <v>44318</v>
      </c>
      <c r="R1" s="1">
        <v>44317</v>
      </c>
    </row>
    <row r="2" spans="1:18" x14ac:dyDescent="0.35">
      <c r="A2" t="s">
        <v>31</v>
      </c>
      <c r="B2">
        <v>21</v>
      </c>
      <c r="C2">
        <v>38</v>
      </c>
      <c r="D2">
        <v>19</v>
      </c>
      <c r="E2">
        <v>24</v>
      </c>
      <c r="F2">
        <v>24</v>
      </c>
      <c r="G2">
        <v>10</v>
      </c>
      <c r="H2">
        <v>13</v>
      </c>
      <c r="I2">
        <v>3</v>
      </c>
      <c r="J2">
        <v>10</v>
      </c>
      <c r="K2">
        <v>7</v>
      </c>
      <c r="L2">
        <v>4</v>
      </c>
      <c r="M2">
        <v>2</v>
      </c>
      <c r="N2">
        <v>1</v>
      </c>
      <c r="O2">
        <v>5</v>
      </c>
      <c r="P2">
        <v>10</v>
      </c>
      <c r="Q2">
        <v>14</v>
      </c>
      <c r="R2">
        <v>7</v>
      </c>
    </row>
    <row r="3" spans="1:18" x14ac:dyDescent="0.35">
      <c r="A3" t="s">
        <v>30</v>
      </c>
      <c r="B3">
        <v>4</v>
      </c>
      <c r="C3">
        <v>13</v>
      </c>
      <c r="D3">
        <v>3</v>
      </c>
      <c r="E3">
        <v>9</v>
      </c>
      <c r="F3">
        <v>8</v>
      </c>
      <c r="G3">
        <v>6</v>
      </c>
      <c r="H3">
        <v>5</v>
      </c>
      <c r="I3">
        <v>2</v>
      </c>
      <c r="J3">
        <v>4</v>
      </c>
      <c r="K3">
        <v>3</v>
      </c>
      <c r="L3">
        <v>2</v>
      </c>
      <c r="M3">
        <v>1</v>
      </c>
      <c r="N3">
        <v>0</v>
      </c>
      <c r="O3">
        <v>2</v>
      </c>
      <c r="P3">
        <v>1</v>
      </c>
      <c r="Q3">
        <v>1</v>
      </c>
      <c r="R3">
        <v>2</v>
      </c>
    </row>
    <row r="4" spans="1:18" x14ac:dyDescent="0.35">
      <c r="A4" t="s">
        <v>32</v>
      </c>
      <c r="B4">
        <f>B2-B3</f>
        <v>17</v>
      </c>
      <c r="C4">
        <f t="shared" ref="C4:R4" si="0">C2-C3</f>
        <v>25</v>
      </c>
      <c r="D4">
        <f t="shared" si="0"/>
        <v>16</v>
      </c>
      <c r="E4">
        <f t="shared" si="0"/>
        <v>15</v>
      </c>
      <c r="F4">
        <f t="shared" si="0"/>
        <v>16</v>
      </c>
      <c r="G4">
        <f t="shared" si="0"/>
        <v>4</v>
      </c>
      <c r="H4">
        <f t="shared" si="0"/>
        <v>8</v>
      </c>
      <c r="I4">
        <f t="shared" si="0"/>
        <v>1</v>
      </c>
      <c r="J4">
        <f t="shared" si="0"/>
        <v>6</v>
      </c>
      <c r="K4">
        <f t="shared" si="0"/>
        <v>4</v>
      </c>
      <c r="L4">
        <f t="shared" si="0"/>
        <v>2</v>
      </c>
      <c r="M4">
        <f t="shared" si="0"/>
        <v>1</v>
      </c>
      <c r="N4">
        <f t="shared" si="0"/>
        <v>1</v>
      </c>
      <c r="O4">
        <f t="shared" si="0"/>
        <v>3</v>
      </c>
      <c r="P4">
        <f t="shared" si="0"/>
        <v>9</v>
      </c>
      <c r="Q4">
        <f t="shared" si="0"/>
        <v>13</v>
      </c>
      <c r="R4">
        <f t="shared" si="0"/>
        <v>5</v>
      </c>
    </row>
    <row r="5" spans="1:18" x14ac:dyDescent="0.35">
      <c r="A5" t="s">
        <v>29</v>
      </c>
      <c r="B5">
        <f>B3/B2</f>
        <v>0.19047619047619047</v>
      </c>
      <c r="C5">
        <f>C3/C2</f>
        <v>0.34210526315789475</v>
      </c>
      <c r="D5">
        <f>D3/D2</f>
        <v>0.15789473684210525</v>
      </c>
      <c r="E5">
        <f>E3/E2</f>
        <v>0.375</v>
      </c>
      <c r="F5">
        <f>F3/F2</f>
        <v>0.33333333333333331</v>
      </c>
      <c r="G5">
        <f>G3/G2</f>
        <v>0.6</v>
      </c>
      <c r="H5">
        <f>H3/H2</f>
        <v>0.38461538461538464</v>
      </c>
      <c r="I5">
        <f>I3/I2</f>
        <v>0.66666666666666663</v>
      </c>
      <c r="J5">
        <f>J3/J2</f>
        <v>0.4</v>
      </c>
      <c r="K5">
        <f>K3/K2</f>
        <v>0.42857142857142855</v>
      </c>
      <c r="L5">
        <f>L3/L2</f>
        <v>0.5</v>
      </c>
      <c r="M5">
        <f>M3/M2</f>
        <v>0.5</v>
      </c>
      <c r="N5">
        <f>N3/N2</f>
        <v>0</v>
      </c>
      <c r="O5">
        <f>O3/O2</f>
        <v>0.4</v>
      </c>
      <c r="P5">
        <f>P3/P2</f>
        <v>0.1</v>
      </c>
      <c r="Q5">
        <f>Q3/Q2</f>
        <v>7.1428571428571425E-2</v>
      </c>
      <c r="R5">
        <f>R3/R2</f>
        <v>0.2857142857142857</v>
      </c>
    </row>
    <row r="26" spans="1:4" x14ac:dyDescent="0.35">
      <c r="A26" t="s">
        <v>41</v>
      </c>
      <c r="B26">
        <f>SUM(B3:R3)/SUM(B2:R2)</f>
        <v>0.31132075471698112</v>
      </c>
    </row>
    <row r="27" spans="1:4" x14ac:dyDescent="0.35">
      <c r="A27" t="s">
        <v>33</v>
      </c>
      <c r="B27">
        <f>MEDIAN(B5:R5)</f>
        <v>0.375</v>
      </c>
    </row>
    <row r="28" spans="1:4" x14ac:dyDescent="0.35">
      <c r="A28" t="s">
        <v>34</v>
      </c>
      <c r="B28">
        <f>AVERAGE(B5:R5)</f>
        <v>0.3374003447532859</v>
      </c>
    </row>
    <row r="29" spans="1:4" x14ac:dyDescent="0.35">
      <c r="D29" s="2" t="s">
        <v>36</v>
      </c>
    </row>
    <row r="30" spans="1:4" x14ac:dyDescent="0.35">
      <c r="A30" t="s">
        <v>35</v>
      </c>
      <c r="B30" t="s">
        <v>37</v>
      </c>
      <c r="C30">
        <v>0.28100000000000003</v>
      </c>
    </row>
    <row r="31" spans="1:4" x14ac:dyDescent="0.35">
      <c r="B31" t="s">
        <v>38</v>
      </c>
      <c r="C31">
        <v>0.56200000000000006</v>
      </c>
    </row>
    <row r="34" spans="3:11" x14ac:dyDescent="0.35">
      <c r="C34">
        <v>0.9</v>
      </c>
      <c r="D34" t="s">
        <v>39</v>
      </c>
    </row>
    <row r="37" spans="3:11" x14ac:dyDescent="0.35">
      <c r="E37" t="s">
        <v>40</v>
      </c>
    </row>
    <row r="40" spans="3:11" x14ac:dyDescent="0.35">
      <c r="H40" t="s">
        <v>32</v>
      </c>
      <c r="I40">
        <f>SUM(B4:R4)</f>
        <v>146</v>
      </c>
    </row>
    <row r="41" spans="3:11" x14ac:dyDescent="0.35">
      <c r="H41" t="s">
        <v>30</v>
      </c>
      <c r="I41">
        <f>SUM(B3:R3)</f>
        <v>66</v>
      </c>
      <c r="K41">
        <f>1-I41/I40</f>
        <v>0.54794520547945202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AE397-C46E-42BD-A192-B499BF8E31CD}">
  <dimension ref="A1:C29"/>
  <sheetViews>
    <sheetView topLeftCell="A13" workbookViewId="0">
      <selection sqref="A1:A29"/>
    </sheetView>
  </sheetViews>
  <sheetFormatPr defaultRowHeight="14.5" x14ac:dyDescent="0.35"/>
  <sheetData>
    <row r="1" spans="1:3" x14ac:dyDescent="0.35">
      <c r="A1" s="3" t="s">
        <v>0</v>
      </c>
    </row>
    <row r="2" spans="1:3" x14ac:dyDescent="0.35">
      <c r="A2" s="3" t="s">
        <v>1</v>
      </c>
    </row>
    <row r="3" spans="1:3" x14ac:dyDescent="0.35">
      <c r="A3" s="3" t="s">
        <v>2</v>
      </c>
    </row>
    <row r="4" spans="1:3" x14ac:dyDescent="0.35">
      <c r="A4" s="3" t="s">
        <v>3</v>
      </c>
      <c r="C4" s="3"/>
    </row>
    <row r="5" spans="1:3" x14ac:dyDescent="0.35">
      <c r="A5" s="3" t="s">
        <v>4</v>
      </c>
    </row>
    <row r="6" spans="1:3" x14ac:dyDescent="0.35">
      <c r="A6" s="3" t="s">
        <v>5</v>
      </c>
    </row>
    <row r="7" spans="1:3" x14ac:dyDescent="0.35">
      <c r="A7" s="3" t="s">
        <v>6</v>
      </c>
    </row>
    <row r="8" spans="1:3" x14ac:dyDescent="0.35">
      <c r="A8" s="3" t="s">
        <v>7</v>
      </c>
    </row>
    <row r="9" spans="1:3" x14ac:dyDescent="0.35">
      <c r="A9" s="3" t="s">
        <v>8</v>
      </c>
    </row>
    <row r="10" spans="1:3" x14ac:dyDescent="0.35">
      <c r="A10" s="3" t="s">
        <v>9</v>
      </c>
    </row>
    <row r="11" spans="1:3" x14ac:dyDescent="0.35">
      <c r="A11" s="3" t="s">
        <v>10</v>
      </c>
    </row>
    <row r="12" spans="1:3" x14ac:dyDescent="0.35">
      <c r="A12" s="3" t="s">
        <v>11</v>
      </c>
    </row>
    <row r="13" spans="1:3" x14ac:dyDescent="0.35">
      <c r="A13" s="3" t="s">
        <v>12</v>
      </c>
    </row>
    <row r="14" spans="1:3" x14ac:dyDescent="0.35">
      <c r="A14" s="3" t="s">
        <v>13</v>
      </c>
    </row>
    <row r="15" spans="1:3" x14ac:dyDescent="0.35">
      <c r="A15" s="3" t="s">
        <v>14</v>
      </c>
    </row>
    <row r="16" spans="1:3" x14ac:dyDescent="0.35">
      <c r="A16" s="3" t="s">
        <v>15</v>
      </c>
    </row>
    <row r="17" spans="1:2" x14ac:dyDescent="0.35">
      <c r="A17" s="3" t="s">
        <v>16</v>
      </c>
    </row>
    <row r="18" spans="1:2" x14ac:dyDescent="0.35">
      <c r="A18" s="3" t="s">
        <v>17</v>
      </c>
    </row>
    <row r="19" spans="1:2" x14ac:dyDescent="0.35">
      <c r="A19" s="3" t="s">
        <v>18</v>
      </c>
    </row>
    <row r="20" spans="1:2" x14ac:dyDescent="0.35">
      <c r="A20" s="3" t="s">
        <v>19</v>
      </c>
    </row>
    <row r="21" spans="1:2" x14ac:dyDescent="0.35">
      <c r="A21" s="3" t="s">
        <v>20</v>
      </c>
      <c r="B21" s="3"/>
    </row>
    <row r="22" spans="1:2" x14ac:dyDescent="0.35">
      <c r="A22" s="3" t="s">
        <v>21</v>
      </c>
      <c r="B22" s="3"/>
    </row>
    <row r="23" spans="1:2" x14ac:dyDescent="0.35">
      <c r="A23" s="3" t="s">
        <v>22</v>
      </c>
      <c r="B23" s="3"/>
    </row>
    <row r="24" spans="1:2" x14ac:dyDescent="0.35">
      <c r="A24" s="3" t="s">
        <v>23</v>
      </c>
      <c r="B24" s="3"/>
    </row>
    <row r="25" spans="1:2" x14ac:dyDescent="0.35">
      <c r="A25" s="3" t="s">
        <v>24</v>
      </c>
      <c r="B25" s="3"/>
    </row>
    <row r="26" spans="1:2" x14ac:dyDescent="0.35">
      <c r="A26" s="3" t="s">
        <v>25</v>
      </c>
      <c r="B26" s="3"/>
    </row>
    <row r="27" spans="1:2" x14ac:dyDescent="0.35">
      <c r="A27" s="3" t="s">
        <v>26</v>
      </c>
      <c r="B27" s="3"/>
    </row>
    <row r="28" spans="1:2" x14ac:dyDescent="0.35">
      <c r="A28" s="3" t="s">
        <v>27</v>
      </c>
      <c r="B28" s="3"/>
    </row>
    <row r="29" spans="1:2" x14ac:dyDescent="0.35">
      <c r="A29" s="3" t="s">
        <v>28</v>
      </c>
      <c r="B2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data</vt:lpstr>
      <vt:lpstr>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Hsin-che Wang</dc:creator>
  <cp:lastModifiedBy>Hsin-che Wang</cp:lastModifiedBy>
  <dcterms:created xsi:type="dcterms:W3CDTF">2021-05-17T15:43:44Z</dcterms:created>
  <dcterms:modified xsi:type="dcterms:W3CDTF">2021-05-17T17:19:37Z</dcterms:modified>
</cp:coreProperties>
</file>