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24" firstSheet="1" activeTab="5"/>
  </bookViews>
  <sheets>
    <sheet name="Figure2_simjobs" sheetId="1" r:id="rId1"/>
    <sheet name="Figure3_pr20g_pr" sheetId="2" r:id="rId2"/>
    <sheet name="Figure4_km20g_km" sheetId="3" r:id="rId3"/>
    <sheet name="Figure5_lr20g_lr" sheetId="4" r:id="rId4"/>
    <sheet name="Figure6_wc20g_wc" sheetId="5" r:id="rId5"/>
    <sheet name="Figure7_pr20g_prII" sheetId="6" r:id="rId6"/>
    <sheet name="Figure8_km20g_kmII" sheetId="7" r:id="rId7"/>
    <sheet name="Figure9_lr20g_lrII" sheetId="8" r:id="rId8"/>
    <sheet name="Figure10_wc20g_wcII" sheetId="9" r:id="rId9"/>
    <sheet name="Figure11_pr20g_prIII" sheetId="10" r:id="rId10"/>
    <sheet name="Figure12_km20g_kmIII" sheetId="11" r:id="rId11"/>
    <sheet name="Figure13_lr20g_lrIII" sheetId="12" r:id="rId12"/>
    <sheet name="Figure14_wc20g_wcIII" sheetId="13" r:id="rId13"/>
    <sheet name="Figure15_pr20g_km" sheetId="14" r:id="rId14"/>
    <sheet name="Figure16_km20g_pr" sheetId="15" r:id="rId15"/>
    <sheet name="Figure17_lr20g_wc" sheetId="16" r:id="rId16"/>
    <sheet name="Figure18_wc20g_lr" sheetId="17" r:id="rId17"/>
    <sheet name="Figure19_pr20g_km_lr" sheetId="18" r:id="rId18"/>
    <sheet name="Figure20_km20g_pr_lr" sheetId="19" r:id="rId19"/>
    <sheet name="Figure21_lr20g_pr_km" sheetId="20" r:id="rId20"/>
    <sheet name="Figure22_pr20g_lr_wc" sheetId="21" r:id="rId21"/>
    <sheet name="Figure23_lr20g_pr_wc" sheetId="22" r:id="rId22"/>
    <sheet name="Figure24_wc20g_pr_lr" sheetId="23" r:id="rId23"/>
    <sheet name="Figure25_pr20g_km_lr_wc" sheetId="24" r:id="rId24"/>
    <sheet name="Figure26_km20g_pr_lr_wc" sheetId="25" r:id="rId25"/>
    <sheet name="Figure27_lr20g_pr_km_wc" sheetId="26" r:id="rId26"/>
    <sheet name="Figure28_wc20g_pr_km_lr" sheetId="27" r:id="rId27"/>
    <sheet name="Figure29_Schedule1" sheetId="28" r:id="rId28"/>
    <sheet name="Figure30_Schedule2" sheetId="29" r:id="rId29"/>
    <sheet name="slowdownratio" sheetId="30" r:id="rId30"/>
  </sheets>
  <calcPr calcId="145621"/>
</workbook>
</file>

<file path=xl/calcChain.xml><?xml version="1.0" encoding="utf-8"?>
<calcChain xmlns="http://schemas.openxmlformats.org/spreadsheetml/2006/main">
  <c r="F2" i="6" l="1"/>
  <c r="F3" i="4" l="1"/>
  <c r="F4" i="4"/>
  <c r="F5" i="4"/>
  <c r="F6" i="4"/>
  <c r="F7" i="4"/>
  <c r="F8" i="4"/>
  <c r="F9" i="4"/>
  <c r="F10" i="4"/>
  <c r="F11" i="4"/>
  <c r="E3" i="4"/>
  <c r="E4" i="4"/>
  <c r="E5" i="4"/>
  <c r="E6" i="4"/>
  <c r="E7" i="4"/>
  <c r="E8" i="4"/>
  <c r="E9" i="4"/>
  <c r="E10" i="4"/>
  <c r="E11" i="4"/>
  <c r="E2" i="4"/>
  <c r="F2" i="4"/>
  <c r="F3" i="3"/>
  <c r="F4" i="3"/>
  <c r="F5" i="3"/>
  <c r="F6" i="3"/>
  <c r="F7" i="3"/>
  <c r="F8" i="3"/>
  <c r="F9" i="3"/>
  <c r="F10" i="3"/>
  <c r="F11" i="3"/>
  <c r="F12" i="3"/>
  <c r="F13" i="3"/>
  <c r="F2" i="3"/>
  <c r="F3" i="2"/>
  <c r="F4" i="2"/>
  <c r="F5" i="2"/>
  <c r="F6" i="2"/>
  <c r="F7" i="2"/>
  <c r="F2" i="2"/>
  <c r="E3" i="3" l="1"/>
  <c r="E4" i="3"/>
  <c r="E5" i="3"/>
  <c r="E6" i="3"/>
  <c r="E7" i="3"/>
  <c r="E8" i="3"/>
  <c r="E9" i="3"/>
  <c r="E10" i="3"/>
  <c r="E11" i="3"/>
  <c r="E12" i="3"/>
  <c r="E13" i="3"/>
  <c r="E2" i="3"/>
  <c r="E3" i="2"/>
  <c r="E4" i="2"/>
  <c r="E5" i="2"/>
  <c r="E6" i="2"/>
  <c r="E7" i="2"/>
  <c r="E2" i="2"/>
  <c r="E3" i="25"/>
  <c r="E4" i="25"/>
  <c r="E5" i="25"/>
  <c r="E6" i="25"/>
  <c r="E7" i="25"/>
  <c r="E8" i="25"/>
  <c r="E9" i="25"/>
  <c r="E10" i="25"/>
  <c r="E11" i="25"/>
  <c r="E12" i="25"/>
  <c r="E13" i="25"/>
  <c r="E2" i="25"/>
  <c r="D9" i="29"/>
  <c r="D8" i="29"/>
  <c r="D7" i="29"/>
  <c r="E6" i="29"/>
  <c r="D6" i="29"/>
  <c r="D5" i="29"/>
  <c r="D4" i="29"/>
  <c r="D3" i="29"/>
  <c r="D2" i="29"/>
  <c r="E2" i="29" s="1"/>
  <c r="F6" i="29" s="1"/>
  <c r="D9" i="28"/>
  <c r="D8" i="28"/>
  <c r="D7" i="28"/>
  <c r="D6" i="28"/>
  <c r="E6" i="28" s="1"/>
  <c r="D5" i="28"/>
  <c r="D4" i="28"/>
  <c r="D3" i="28"/>
  <c r="E2" i="28"/>
  <c r="F6" i="28" s="1"/>
  <c r="D2" i="28"/>
  <c r="C4" i="27"/>
  <c r="B4" i="27"/>
  <c r="D3" i="27"/>
  <c r="D2" i="27"/>
  <c r="D4" i="27" s="1"/>
  <c r="E4" i="27" s="1"/>
  <c r="C12" i="26"/>
  <c r="B12" i="26"/>
  <c r="D11" i="26"/>
  <c r="D10" i="26"/>
  <c r="D9" i="26"/>
  <c r="D8" i="26"/>
  <c r="D7" i="26"/>
  <c r="D6" i="26"/>
  <c r="D5" i="26"/>
  <c r="D4" i="26"/>
  <c r="D3" i="26"/>
  <c r="D2" i="26"/>
  <c r="D12" i="26" s="1"/>
  <c r="E12" i="26" s="1"/>
  <c r="C14" i="25"/>
  <c r="B14" i="25"/>
  <c r="D13" i="25"/>
  <c r="D12" i="25"/>
  <c r="D11" i="25"/>
  <c r="D10" i="25"/>
  <c r="D9" i="25"/>
  <c r="D8" i="25"/>
  <c r="D7" i="25"/>
  <c r="D6" i="25"/>
  <c r="D5" i="25"/>
  <c r="D4" i="25"/>
  <c r="D3" i="25"/>
  <c r="D2" i="25"/>
  <c r="D14" i="25" s="1"/>
  <c r="E14" i="25" s="1"/>
  <c r="C8" i="24"/>
  <c r="B8" i="24"/>
  <c r="D7" i="24"/>
  <c r="D6" i="24"/>
  <c r="D5" i="24"/>
  <c r="D4" i="24"/>
  <c r="D3" i="24"/>
  <c r="D2" i="24"/>
  <c r="D8" i="24" s="1"/>
  <c r="E8" i="24" s="1"/>
  <c r="C4" i="23"/>
  <c r="B4" i="23"/>
  <c r="D3" i="23"/>
  <c r="D2" i="23"/>
  <c r="D4" i="23" s="1"/>
  <c r="E4" i="23" s="1"/>
  <c r="C12" i="22"/>
  <c r="B12" i="22"/>
  <c r="D11" i="22"/>
  <c r="D10" i="22"/>
  <c r="D9" i="22"/>
  <c r="D8" i="22"/>
  <c r="D7" i="22"/>
  <c r="D6" i="22"/>
  <c r="D5" i="22"/>
  <c r="D4" i="22"/>
  <c r="D3" i="22"/>
  <c r="D2" i="22"/>
  <c r="D12" i="22" s="1"/>
  <c r="E12" i="22" s="1"/>
  <c r="C8" i="21"/>
  <c r="B8" i="21"/>
  <c r="D7" i="21"/>
  <c r="D6" i="21"/>
  <c r="D5" i="21"/>
  <c r="D4" i="21"/>
  <c r="D3" i="21"/>
  <c r="D2" i="21"/>
  <c r="D8" i="21" s="1"/>
  <c r="E8" i="21" s="1"/>
  <c r="C12" i="20"/>
  <c r="B12" i="20"/>
  <c r="D11" i="20"/>
  <c r="D10" i="20"/>
  <c r="D9" i="20"/>
  <c r="D8" i="20"/>
  <c r="D7" i="20"/>
  <c r="D6" i="20"/>
  <c r="D5" i="20"/>
  <c r="D4" i="20"/>
  <c r="D3" i="20"/>
  <c r="D2" i="20"/>
  <c r="D12" i="20" s="1"/>
  <c r="E12" i="20" s="1"/>
  <c r="C14" i="19"/>
  <c r="B14" i="19"/>
  <c r="D13" i="19"/>
  <c r="D12" i="19"/>
  <c r="D11" i="19"/>
  <c r="D10" i="19"/>
  <c r="D9" i="19"/>
  <c r="D8" i="19"/>
  <c r="D7" i="19"/>
  <c r="D6" i="19"/>
  <c r="D5" i="19"/>
  <c r="D4" i="19"/>
  <c r="D14" i="19" s="1"/>
  <c r="E14" i="19" s="1"/>
  <c r="D3" i="19"/>
  <c r="D2" i="19"/>
  <c r="C8" i="18"/>
  <c r="B8" i="18"/>
  <c r="D7" i="18"/>
  <c r="D6" i="18"/>
  <c r="D5" i="18"/>
  <c r="D4" i="18"/>
  <c r="D3" i="18"/>
  <c r="D2" i="18"/>
  <c r="D8" i="18" s="1"/>
  <c r="E8" i="18" s="1"/>
  <c r="C4" i="17"/>
  <c r="B4" i="17"/>
  <c r="D3" i="17"/>
  <c r="D2" i="17"/>
  <c r="D4" i="17" s="1"/>
  <c r="E4" i="17" s="1"/>
  <c r="C12" i="16"/>
  <c r="B12" i="16"/>
  <c r="D11" i="16"/>
  <c r="D10" i="16"/>
  <c r="D9" i="16"/>
  <c r="D8" i="16"/>
  <c r="D7" i="16"/>
  <c r="D6" i="16"/>
  <c r="D5" i="16"/>
  <c r="D4" i="16"/>
  <c r="D3" i="16"/>
  <c r="D2" i="16"/>
  <c r="D12" i="16" s="1"/>
  <c r="E12" i="16" s="1"/>
  <c r="C14" i="15"/>
  <c r="B14" i="15"/>
  <c r="D13" i="15"/>
  <c r="D12" i="15"/>
  <c r="D11" i="15"/>
  <c r="D10" i="15"/>
  <c r="D9" i="15"/>
  <c r="D8" i="15"/>
  <c r="D7" i="15"/>
  <c r="D6" i="15"/>
  <c r="D5" i="15"/>
  <c r="D4" i="15"/>
  <c r="D3" i="15"/>
  <c r="D2" i="15"/>
  <c r="D14" i="15" s="1"/>
  <c r="E14" i="15" s="1"/>
  <c r="C8" i="14"/>
  <c r="B8" i="14"/>
  <c r="D7" i="14"/>
  <c r="D6" i="14"/>
  <c r="D5" i="14"/>
  <c r="D4" i="14"/>
  <c r="D3" i="14"/>
  <c r="D2" i="14"/>
  <c r="D8" i="14" s="1"/>
  <c r="E8" i="14" s="1"/>
  <c r="C4" i="13"/>
  <c r="B4" i="13"/>
  <c r="D3" i="13"/>
  <c r="D2" i="13"/>
  <c r="D4" i="13" s="1"/>
  <c r="E4" i="13" s="1"/>
  <c r="C12" i="12"/>
  <c r="B12" i="12"/>
  <c r="D11" i="12"/>
  <c r="D10" i="12"/>
  <c r="D9" i="12"/>
  <c r="D8" i="12"/>
  <c r="D7" i="12"/>
  <c r="D6" i="12"/>
  <c r="D5" i="12"/>
  <c r="D4" i="12"/>
  <c r="D3" i="12"/>
  <c r="D2" i="12"/>
  <c r="D12" i="12" s="1"/>
  <c r="E12" i="12" s="1"/>
  <c r="C14" i="11"/>
  <c r="B14" i="11"/>
  <c r="D13" i="11"/>
  <c r="D12" i="11"/>
  <c r="D11" i="11"/>
  <c r="D10" i="11"/>
  <c r="D9" i="11"/>
  <c r="D8" i="11"/>
  <c r="D7" i="11"/>
  <c r="D6" i="11"/>
  <c r="D5" i="11"/>
  <c r="D4" i="11"/>
  <c r="D14" i="11" s="1"/>
  <c r="E14" i="11" s="1"/>
  <c r="D3" i="11"/>
  <c r="D2" i="11"/>
  <c r="C8" i="10"/>
  <c r="B8" i="10"/>
  <c r="D7" i="10"/>
  <c r="D6" i="10"/>
  <c r="D5" i="10"/>
  <c r="D4" i="10"/>
  <c r="D3" i="10"/>
  <c r="D2" i="10"/>
  <c r="D8" i="10" s="1"/>
  <c r="E8" i="10" s="1"/>
  <c r="C4" i="9"/>
  <c r="B4" i="9"/>
  <c r="D3" i="9"/>
  <c r="D2" i="9"/>
  <c r="D4" i="9" s="1"/>
  <c r="E4" i="9" s="1"/>
  <c r="C12" i="8"/>
  <c r="B12" i="8"/>
  <c r="D11" i="8"/>
  <c r="D10" i="8"/>
  <c r="D9" i="8"/>
  <c r="D8" i="8"/>
  <c r="D7" i="8"/>
  <c r="D6" i="8"/>
  <c r="D5" i="8"/>
  <c r="D4" i="8"/>
  <c r="D3" i="8"/>
  <c r="D2" i="8"/>
  <c r="D12" i="8" s="1"/>
  <c r="E12" i="8" s="1"/>
  <c r="C14" i="7"/>
  <c r="B14" i="7"/>
  <c r="D13" i="7"/>
  <c r="D12" i="7"/>
  <c r="D11" i="7"/>
  <c r="D10" i="7"/>
  <c r="D9" i="7"/>
  <c r="D8" i="7"/>
  <c r="D7" i="7"/>
  <c r="D6" i="7"/>
  <c r="D5" i="7"/>
  <c r="D4" i="7"/>
  <c r="D3" i="7"/>
  <c r="D2" i="7"/>
  <c r="D14" i="7" s="1"/>
  <c r="E14" i="7" s="1"/>
  <c r="C8" i="6"/>
  <c r="B8" i="6"/>
  <c r="D7" i="6"/>
  <c r="D6" i="6"/>
  <c r="D5" i="6"/>
  <c r="D4" i="6"/>
  <c r="D3" i="6"/>
  <c r="D2" i="6"/>
  <c r="D8" i="6" s="1"/>
  <c r="E8" i="6" s="1"/>
  <c r="C4" i="5"/>
  <c r="B4" i="5"/>
  <c r="D3" i="5"/>
  <c r="D2" i="5"/>
  <c r="D4" i="5" s="1"/>
  <c r="E4" i="5" s="1"/>
  <c r="C12" i="4"/>
  <c r="B12" i="4"/>
  <c r="D11" i="4"/>
  <c r="D10" i="4"/>
  <c r="D9" i="4"/>
  <c r="D8" i="4"/>
  <c r="D7" i="4"/>
  <c r="D6" i="4"/>
  <c r="D5" i="4"/>
  <c r="D4" i="4"/>
  <c r="D3" i="4"/>
  <c r="D2" i="4"/>
  <c r="D12" i="4" s="1"/>
  <c r="E12" i="4" s="1"/>
  <c r="D14" i="3"/>
  <c r="E14" i="3" s="1"/>
  <c r="C14" i="3"/>
  <c r="B14" i="3"/>
  <c r="D13" i="3"/>
  <c r="D12" i="3"/>
  <c r="D11" i="3"/>
  <c r="D10" i="3"/>
  <c r="D9" i="3"/>
  <c r="D8" i="3"/>
  <c r="D7" i="3"/>
  <c r="D6" i="3"/>
  <c r="D5" i="3"/>
  <c r="D4" i="3"/>
  <c r="D3" i="3"/>
  <c r="D2" i="3"/>
  <c r="D8" i="2"/>
  <c r="E8" i="2" s="1"/>
  <c r="C8" i="2"/>
  <c r="B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<sst xmlns="http://schemas.openxmlformats.org/spreadsheetml/2006/main" count="186" uniqueCount="50">
  <si>
    <t>Stage NO</t>
  </si>
  <si>
    <t>One Job</t>
  </si>
  <si>
    <t>Two Jobs</t>
  </si>
  <si>
    <t>Three Jobs</t>
  </si>
  <si>
    <t>Four Jobs</t>
  </si>
  <si>
    <t>Actual</t>
  </si>
  <si>
    <t>Predicted</t>
  </si>
  <si>
    <t>StartTime</t>
  </si>
  <si>
    <t>ExecuteTime</t>
  </si>
  <si>
    <t>PR</t>
  </si>
  <si>
    <t>KM</t>
  </si>
  <si>
    <t>LR</t>
  </si>
  <si>
    <t>WC</t>
  </si>
  <si>
    <t>SPR</t>
  </si>
  <si>
    <t>SKM</t>
  </si>
  <si>
    <t>SLR</t>
  </si>
  <si>
    <t>SWC</t>
  </si>
  <si>
    <t>SimulationJob</t>
  </si>
  <si>
    <t>InputSize(GB)</t>
  </si>
  <si>
    <t>Parallelism</t>
  </si>
  <si>
    <t>Real or Predicted</t>
  </si>
  <si>
    <t>Stage 1 Time(s)</t>
  </si>
  <si>
    <t>Stage 1 AvgDiskRead(KB/s)</t>
  </si>
  <si>
    <t>SlowdownRatio(Measured)</t>
  </si>
  <si>
    <t>Real</t>
  </si>
  <si>
    <t>PageRank</t>
  </si>
  <si>
    <t>SlowdownRatio(Calculated)</t>
  </si>
  <si>
    <t>Predicted for PR20g_1</t>
  </si>
  <si>
    <t>32.157*21023*20/(2.5*191.83)=28193</t>
  </si>
  <si>
    <t>Predicted for PR20g_2</t>
  </si>
  <si>
    <t>(1.302436502-1)*(28193/13815)+1=1.61719814</t>
  </si>
  <si>
    <t>Predicted for PR20g_3</t>
  </si>
  <si>
    <t>Predicted for PR20g_4</t>
  </si>
  <si>
    <t>(1.302436502-1)*(25125/13815)+1=1.550033812</t>
  </si>
  <si>
    <t>301.533/194.798=1.54792657</t>
  </si>
  <si>
    <t>K-Means</t>
  </si>
  <si>
    <t>Predicted for KM20g_1</t>
  </si>
  <si>
    <t>Predicted for KM20g_2</t>
  </si>
  <si>
    <t>Predicted for KM20g_3</t>
  </si>
  <si>
    <t>Predicted for KM20g_4</t>
  </si>
  <si>
    <t>Logistic Regression</t>
  </si>
  <si>
    <t>Predicted for LR20g_1</t>
  </si>
  <si>
    <t>Predicted for LR20g_2</t>
  </si>
  <si>
    <t>Predicted for LR20g_3</t>
  </si>
  <si>
    <t>Predicted for LR20g_4</t>
  </si>
  <si>
    <t>WordCount</t>
  </si>
  <si>
    <t>Predicted for WC20g_1</t>
  </si>
  <si>
    <t>Predicted for WC20g_2</t>
  </si>
  <si>
    <t>Predicted for WC20g_3</t>
  </si>
  <si>
    <t>Predicted for WC20g_4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</si>
</sst>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One Job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"/>
                <c:pt idx="0">
                  <c:v>34.804000000000002</c:v>
                </c:pt>
                <c:pt idx="1">
                  <c:v>4.0880000000000001</c:v>
                </c:pt>
                <c:pt idx="2">
                  <c:v>1.9179999999999999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Two Jobs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3"/>
                <c:pt idx="0">
                  <c:v>45.33</c:v>
                </c:pt>
                <c:pt idx="1">
                  <c:v>4.0419999999999998</c:v>
                </c:pt>
                <c:pt idx="2">
                  <c:v>2.0270000000000001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Three Jobs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3"/>
                <c:pt idx="0">
                  <c:v>63.606999999999999</c:v>
                </c:pt>
                <c:pt idx="1">
                  <c:v>4.2130000000000001</c:v>
                </c:pt>
                <c:pt idx="2">
                  <c:v>1.9390000000000001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Four Jobs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3"/>
                <c:pt idx="0">
                  <c:v>88.34</c:v>
                </c:pt>
                <c:pt idx="1">
                  <c:v>4.41</c:v>
                </c:pt>
                <c:pt idx="2">
                  <c:v>1.909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69600"/>
        <c:axId val="110971520"/>
      </c:lineChart>
      <c:catAx>
        <c:axId val="11096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0971520"/>
        <c:crossesAt val="0"/>
        <c:auto val="1"/>
        <c:lblAlgn val="ctr"/>
        <c:lblOffset val="100"/>
        <c:noMultiLvlLbl val="1"/>
      </c:catAx>
      <c:valAx>
        <c:axId val="1109715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096960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Figure3_pr20g_pr!$B$1:$B$1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Figure3_pr20g_pr!$B$2:$B$7</c:f>
              <c:numCache>
                <c:formatCode>General</c:formatCode>
                <c:ptCount val="6"/>
                <c:pt idx="0">
                  <c:v>301.53300000000002</c:v>
                </c:pt>
                <c:pt idx="1">
                  <c:v>32.826000000000001</c:v>
                </c:pt>
                <c:pt idx="2">
                  <c:v>29.241</c:v>
                </c:pt>
                <c:pt idx="3">
                  <c:v>22.193000000000001</c:v>
                </c:pt>
                <c:pt idx="4">
                  <c:v>22.535</c:v>
                </c:pt>
                <c:pt idx="5">
                  <c:v>52.786000000000001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Figure3_pr20g_pr!$C$1:$C$1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Figure3_pr20g_pr!$C$2:$C$7</c:f>
              <c:numCache>
                <c:formatCode>General</c:formatCode>
                <c:ptCount val="6"/>
                <c:pt idx="0">
                  <c:v>310.22699999999998</c:v>
                </c:pt>
                <c:pt idx="1">
                  <c:v>43.006</c:v>
                </c:pt>
                <c:pt idx="2">
                  <c:v>10.602</c:v>
                </c:pt>
                <c:pt idx="3">
                  <c:v>5.4180000000000001</c:v>
                </c:pt>
                <c:pt idx="4">
                  <c:v>5.0380000000000003</c:v>
                </c:pt>
                <c:pt idx="5">
                  <c:v>28.335999999999999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32256"/>
        <c:axId val="110859008"/>
      </c:lineChart>
      <c:catAx>
        <c:axId val="11083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Stage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0859008"/>
        <c:crosses val="autoZero"/>
        <c:auto val="1"/>
        <c:lblAlgn val="ctr"/>
        <c:lblOffset val="100"/>
        <c:noMultiLvlLbl val="1"/>
      </c:catAx>
      <c:valAx>
        <c:axId val="1108590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Time(s)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083225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Figure4_km20g_km!$B$1:$B$1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Figure4_km20g_km!$B$2:$B$13</c:f>
              <c:numCache>
                <c:formatCode>General</c:formatCode>
                <c:ptCount val="12"/>
                <c:pt idx="0">
                  <c:v>297.22300000000001</c:v>
                </c:pt>
                <c:pt idx="1">
                  <c:v>7.19</c:v>
                </c:pt>
                <c:pt idx="2">
                  <c:v>18.437000000000001</c:v>
                </c:pt>
                <c:pt idx="3">
                  <c:v>8.61</c:v>
                </c:pt>
                <c:pt idx="4">
                  <c:v>16.146000000000001</c:v>
                </c:pt>
                <c:pt idx="5">
                  <c:v>7.5869999999999997</c:v>
                </c:pt>
                <c:pt idx="6">
                  <c:v>15.742000000000001</c:v>
                </c:pt>
                <c:pt idx="7">
                  <c:v>7.2709999999999999</c:v>
                </c:pt>
                <c:pt idx="8">
                  <c:v>15.494999999999999</c:v>
                </c:pt>
                <c:pt idx="9">
                  <c:v>7.1589999999999998</c:v>
                </c:pt>
                <c:pt idx="10">
                  <c:v>15.375</c:v>
                </c:pt>
                <c:pt idx="11">
                  <c:v>6.992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Figure4_km20g_km!$C$1:$C$1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Figure4_km20g_km!$C$2:$C$13</c:f>
              <c:numCache>
                <c:formatCode>General</c:formatCode>
                <c:ptCount val="12"/>
                <c:pt idx="0">
                  <c:v>372.428</c:v>
                </c:pt>
                <c:pt idx="1">
                  <c:v>7.4580000000000002</c:v>
                </c:pt>
                <c:pt idx="2">
                  <c:v>25.283000000000001</c:v>
                </c:pt>
                <c:pt idx="3">
                  <c:v>18.100999999999999</c:v>
                </c:pt>
                <c:pt idx="4">
                  <c:v>22.917000000000002</c:v>
                </c:pt>
                <c:pt idx="5">
                  <c:v>9.7230000000000008</c:v>
                </c:pt>
                <c:pt idx="6">
                  <c:v>23.646000000000001</c:v>
                </c:pt>
                <c:pt idx="7">
                  <c:v>8.4420000000000002</c:v>
                </c:pt>
                <c:pt idx="8">
                  <c:v>23.292000000000002</c:v>
                </c:pt>
                <c:pt idx="9">
                  <c:v>9.2010000000000005</c:v>
                </c:pt>
                <c:pt idx="10">
                  <c:v>24.835999999999999</c:v>
                </c:pt>
                <c:pt idx="11">
                  <c:v>6.2240000000000002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18176"/>
        <c:axId val="112020096"/>
      </c:lineChart>
      <c:catAx>
        <c:axId val="1120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Stage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2020096"/>
        <c:crosses val="autoZero"/>
        <c:auto val="1"/>
        <c:lblAlgn val="ctr"/>
        <c:lblOffset val="100"/>
        <c:noMultiLvlLbl val="1"/>
      </c:catAx>
      <c:valAx>
        <c:axId val="1120200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Time(s)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201817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Figure5_lr20g_lr!$B$1:$B$1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Figure5_lr20g_lr!$B$2:$B$11</c:f>
              <c:numCache>
                <c:formatCode>General</c:formatCode>
                <c:ptCount val="10"/>
                <c:pt idx="0">
                  <c:v>278.94900000000001</c:v>
                </c:pt>
                <c:pt idx="1">
                  <c:v>7.6669999999999998</c:v>
                </c:pt>
                <c:pt idx="2">
                  <c:v>7.5549999999999997</c:v>
                </c:pt>
                <c:pt idx="3">
                  <c:v>7.351</c:v>
                </c:pt>
                <c:pt idx="4">
                  <c:v>7.44</c:v>
                </c:pt>
                <c:pt idx="5">
                  <c:v>7.5609999999999999</c:v>
                </c:pt>
                <c:pt idx="6">
                  <c:v>7.5259999999999998</c:v>
                </c:pt>
                <c:pt idx="7">
                  <c:v>7.3250000000000002</c:v>
                </c:pt>
                <c:pt idx="8">
                  <c:v>7.4260000000000002</c:v>
                </c:pt>
                <c:pt idx="9">
                  <c:v>7.4370000000000003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Figure5_lr20g_lr!$C$1:$C$1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Figure5_lr20g_lr!$C$2:$C$11</c:f>
              <c:numCache>
                <c:formatCode>General</c:formatCode>
                <c:ptCount val="10"/>
                <c:pt idx="0">
                  <c:v>352.505</c:v>
                </c:pt>
                <c:pt idx="1">
                  <c:v>7.1310000000000002</c:v>
                </c:pt>
                <c:pt idx="2">
                  <c:v>7.298</c:v>
                </c:pt>
                <c:pt idx="3">
                  <c:v>7.6769999999999996</c:v>
                </c:pt>
                <c:pt idx="4">
                  <c:v>6.6980000000000004</c:v>
                </c:pt>
                <c:pt idx="5">
                  <c:v>7.0209999999999999</c:v>
                </c:pt>
                <c:pt idx="6">
                  <c:v>6.5010000000000003</c:v>
                </c:pt>
                <c:pt idx="7">
                  <c:v>7.9409999999999998</c:v>
                </c:pt>
                <c:pt idx="8">
                  <c:v>6.9390000000000001</c:v>
                </c:pt>
                <c:pt idx="9">
                  <c:v>6.3869999999999996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93824"/>
        <c:axId val="112100096"/>
      </c:lineChart>
      <c:catAx>
        <c:axId val="11209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Stage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2100096"/>
        <c:crosses val="autoZero"/>
        <c:auto val="1"/>
        <c:lblAlgn val="ctr"/>
        <c:lblOffset val="100"/>
        <c:noMultiLvlLbl val="1"/>
      </c:catAx>
      <c:valAx>
        <c:axId val="1121000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Time(s)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209382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Figure6_wc20g_wc!$B$1:$B$1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Figure6_wc20g_wc!$B$2:$B$3</c:f>
              <c:numCache>
                <c:formatCode>General</c:formatCode>
                <c:ptCount val="2"/>
                <c:pt idx="0">
                  <c:v>287.23099999999999</c:v>
                </c:pt>
                <c:pt idx="1">
                  <c:v>65.271000000000001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Figure6_wc20g_wc!$C$1:$C$1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Figure6_wc20g_wc!$C$2:$C$3</c:f>
              <c:numCache>
                <c:formatCode>General</c:formatCode>
                <c:ptCount val="2"/>
                <c:pt idx="0">
                  <c:v>325.22199999999998</c:v>
                </c:pt>
                <c:pt idx="1">
                  <c:v>77.837999999999994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7"/>
          <c:order val="7"/>
          <c:spPr>
            <a:ln>
              <a:noFill/>
            </a:ln>
          </c:spPr>
          <c:marker>
            <c:symbol val="dot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20576"/>
        <c:axId val="113591808"/>
      </c:lineChart>
      <c:catAx>
        <c:axId val="11252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Stage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3591808"/>
        <c:crosses val="autoZero"/>
        <c:auto val="1"/>
        <c:lblAlgn val="ctr"/>
        <c:lblOffset val="100"/>
        <c:noMultiLvlLbl val="1"/>
      </c:catAx>
      <c:valAx>
        <c:axId val="1135918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Time(s)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252057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493.50599999999997</c:v>
                </c:pt>
                <c:pt idx="1">
                  <c:v>33.877000000000002</c:v>
                </c:pt>
                <c:pt idx="2">
                  <c:v>29.420999999999999</c:v>
                </c:pt>
                <c:pt idx="3">
                  <c:v>19.795000000000002</c:v>
                </c:pt>
                <c:pt idx="4">
                  <c:v>19.942</c:v>
                </c:pt>
                <c:pt idx="5">
                  <c:v>47.420999999999999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6"/>
                <c:pt idx="0">
                  <c:v>515.81100000000004</c:v>
                </c:pt>
                <c:pt idx="1">
                  <c:v>43.006</c:v>
                </c:pt>
                <c:pt idx="2">
                  <c:v>10.602</c:v>
                </c:pt>
                <c:pt idx="3">
                  <c:v>5.4180000000000001</c:v>
                </c:pt>
                <c:pt idx="4">
                  <c:v>5.0380000000000003</c:v>
                </c:pt>
                <c:pt idx="5">
                  <c:v>28.335999999999999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57344"/>
        <c:axId val="113659264"/>
      </c:lineChart>
      <c:catAx>
        <c:axId val="11365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Stage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3659264"/>
        <c:crossesAt val="0"/>
        <c:auto val="1"/>
        <c:lblAlgn val="ctr"/>
        <c:lblOffset val="100"/>
        <c:noMultiLvlLbl val="1"/>
      </c:catAx>
      <c:valAx>
        <c:axId val="1136592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Time(s)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365734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2"/>
                <c:pt idx="0">
                  <c:v>508.49</c:v>
                </c:pt>
                <c:pt idx="1">
                  <c:v>7.2969999999999997</c:v>
                </c:pt>
                <c:pt idx="2">
                  <c:v>18.629000000000001</c:v>
                </c:pt>
                <c:pt idx="3">
                  <c:v>8.2059999999999995</c:v>
                </c:pt>
                <c:pt idx="4">
                  <c:v>16.477</c:v>
                </c:pt>
                <c:pt idx="5">
                  <c:v>7.4690000000000003</c:v>
                </c:pt>
                <c:pt idx="6">
                  <c:v>16.042999999999999</c:v>
                </c:pt>
                <c:pt idx="7">
                  <c:v>7.2140000000000004</c:v>
                </c:pt>
                <c:pt idx="8">
                  <c:v>15.763999999999999</c:v>
                </c:pt>
                <c:pt idx="9">
                  <c:v>7.0670000000000002</c:v>
                </c:pt>
                <c:pt idx="10">
                  <c:v>16.027999999999999</c:v>
                </c:pt>
                <c:pt idx="11">
                  <c:v>7.0640000000000001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2"/>
                <c:pt idx="0">
                  <c:v>660.26900000000001</c:v>
                </c:pt>
                <c:pt idx="1">
                  <c:v>7.4580000000000002</c:v>
                </c:pt>
                <c:pt idx="2">
                  <c:v>25.283000000000001</c:v>
                </c:pt>
                <c:pt idx="3">
                  <c:v>18.100999999999999</c:v>
                </c:pt>
                <c:pt idx="4">
                  <c:v>22.917000000000002</c:v>
                </c:pt>
                <c:pt idx="5">
                  <c:v>9.7230000000000008</c:v>
                </c:pt>
                <c:pt idx="6">
                  <c:v>23.646000000000001</c:v>
                </c:pt>
                <c:pt idx="7">
                  <c:v>8.4420000000000002</c:v>
                </c:pt>
                <c:pt idx="8">
                  <c:v>23.292000000000002</c:v>
                </c:pt>
                <c:pt idx="9">
                  <c:v>9.2010000000000005</c:v>
                </c:pt>
                <c:pt idx="10">
                  <c:v>24.835999999999999</c:v>
                </c:pt>
                <c:pt idx="11">
                  <c:v>6.2240000000000002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00800"/>
        <c:axId val="114315264"/>
      </c:lineChart>
      <c:catAx>
        <c:axId val="11430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4315264"/>
        <c:crossesAt val="0"/>
        <c:auto val="1"/>
        <c:lblAlgn val="ctr"/>
        <c:lblOffset val="100"/>
        <c:noMultiLvlLbl val="1"/>
      </c:catAx>
      <c:valAx>
        <c:axId val="1143152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430080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0"/>
                <c:pt idx="0">
                  <c:v>523.56100000000004</c:v>
                </c:pt>
                <c:pt idx="1">
                  <c:v>7.5529999999999999</c:v>
                </c:pt>
                <c:pt idx="2">
                  <c:v>7.2939999999999996</c:v>
                </c:pt>
                <c:pt idx="3">
                  <c:v>7.3940000000000001</c:v>
                </c:pt>
                <c:pt idx="4">
                  <c:v>7.351</c:v>
                </c:pt>
                <c:pt idx="5">
                  <c:v>7.2560000000000002</c:v>
                </c:pt>
                <c:pt idx="6">
                  <c:v>7.54</c:v>
                </c:pt>
                <c:pt idx="7">
                  <c:v>7.46</c:v>
                </c:pt>
                <c:pt idx="8">
                  <c:v>7.2939999999999996</c:v>
                </c:pt>
                <c:pt idx="9">
                  <c:v>7.069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0"/>
                <c:pt idx="0">
                  <c:v>633.98199999999997</c:v>
                </c:pt>
                <c:pt idx="1">
                  <c:v>7.1310000000000002</c:v>
                </c:pt>
                <c:pt idx="2">
                  <c:v>7.298</c:v>
                </c:pt>
                <c:pt idx="3">
                  <c:v>7.6769999999999996</c:v>
                </c:pt>
                <c:pt idx="4">
                  <c:v>6.6980000000000004</c:v>
                </c:pt>
                <c:pt idx="5">
                  <c:v>7.0209999999999999</c:v>
                </c:pt>
                <c:pt idx="6">
                  <c:v>6.5010000000000003</c:v>
                </c:pt>
                <c:pt idx="7">
                  <c:v>7.9409999999999998</c:v>
                </c:pt>
                <c:pt idx="8">
                  <c:v>6.9390000000000001</c:v>
                </c:pt>
                <c:pt idx="9">
                  <c:v>6.3869999999999996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69920"/>
        <c:axId val="114771840"/>
      </c:lineChart>
      <c:catAx>
        <c:axId val="11476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4771840"/>
        <c:crossesAt val="0"/>
        <c:auto val="1"/>
        <c:lblAlgn val="ctr"/>
        <c:lblOffset val="100"/>
        <c:noMultiLvlLbl val="1"/>
      </c:catAx>
      <c:valAx>
        <c:axId val="1147718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476992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2"/>
                <c:pt idx="0">
                  <c:v>451.94200000000001</c:v>
                </c:pt>
                <c:pt idx="1">
                  <c:v>66.45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2"/>
                <c:pt idx="0">
                  <c:v>471.85</c:v>
                </c:pt>
                <c:pt idx="1">
                  <c:v>77.837999999999994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70592"/>
        <c:axId val="116272512"/>
      </c:lineChart>
      <c:catAx>
        <c:axId val="11627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6272512"/>
        <c:crossesAt val="0"/>
        <c:auto val="1"/>
        <c:lblAlgn val="ctr"/>
        <c:lblOffset val="100"/>
        <c:noMultiLvlLbl val="1"/>
      </c:catAx>
      <c:valAx>
        <c:axId val="1162725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627059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652.779</c:v>
                </c:pt>
                <c:pt idx="1">
                  <c:v>37.311</c:v>
                </c:pt>
                <c:pt idx="2">
                  <c:v>32.366999999999997</c:v>
                </c:pt>
                <c:pt idx="3">
                  <c:v>23.959</c:v>
                </c:pt>
                <c:pt idx="4">
                  <c:v>23.27</c:v>
                </c:pt>
                <c:pt idx="5">
                  <c:v>58.845999999999997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6"/>
                <c:pt idx="0">
                  <c:v>594.35900000000004</c:v>
                </c:pt>
                <c:pt idx="1">
                  <c:v>43.006</c:v>
                </c:pt>
                <c:pt idx="2">
                  <c:v>10.602</c:v>
                </c:pt>
                <c:pt idx="3">
                  <c:v>5.4180000000000001</c:v>
                </c:pt>
                <c:pt idx="4">
                  <c:v>5.0380000000000003</c:v>
                </c:pt>
                <c:pt idx="5">
                  <c:v>28.335999999999999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673920"/>
        <c:axId val="116696576"/>
      </c:lineChart>
      <c:catAx>
        <c:axId val="11667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6696576"/>
        <c:crossesAt val="0"/>
        <c:auto val="1"/>
        <c:lblAlgn val="ctr"/>
        <c:lblOffset val="100"/>
        <c:noMultiLvlLbl val="1"/>
      </c:catAx>
      <c:valAx>
        <c:axId val="1166965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667392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2"/>
                <c:pt idx="0">
                  <c:v>688.495</c:v>
                </c:pt>
                <c:pt idx="1">
                  <c:v>7.1639999999999997</c:v>
                </c:pt>
                <c:pt idx="2">
                  <c:v>19.959</c:v>
                </c:pt>
                <c:pt idx="3">
                  <c:v>8.1820000000000004</c:v>
                </c:pt>
                <c:pt idx="4">
                  <c:v>16.521000000000001</c:v>
                </c:pt>
                <c:pt idx="5">
                  <c:v>7.4009999999999998</c:v>
                </c:pt>
                <c:pt idx="6">
                  <c:v>15.93</c:v>
                </c:pt>
                <c:pt idx="7">
                  <c:v>7.2149999999999999</c:v>
                </c:pt>
                <c:pt idx="8">
                  <c:v>15.849</c:v>
                </c:pt>
                <c:pt idx="9">
                  <c:v>7.0789999999999997</c:v>
                </c:pt>
                <c:pt idx="10">
                  <c:v>15.680999999999999</c:v>
                </c:pt>
                <c:pt idx="11">
                  <c:v>7.0060000000000002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2"/>
                <c:pt idx="0">
                  <c:v>708.31799999999998</c:v>
                </c:pt>
                <c:pt idx="1">
                  <c:v>7.4580000000000002</c:v>
                </c:pt>
                <c:pt idx="2">
                  <c:v>25.283000000000001</c:v>
                </c:pt>
                <c:pt idx="3">
                  <c:v>18.100999999999999</c:v>
                </c:pt>
                <c:pt idx="4">
                  <c:v>22.917000000000002</c:v>
                </c:pt>
                <c:pt idx="5">
                  <c:v>9.7230000000000008</c:v>
                </c:pt>
                <c:pt idx="6">
                  <c:v>23.646000000000001</c:v>
                </c:pt>
                <c:pt idx="7">
                  <c:v>8.4420000000000002</c:v>
                </c:pt>
                <c:pt idx="8">
                  <c:v>23.292000000000002</c:v>
                </c:pt>
                <c:pt idx="9">
                  <c:v>9.2010000000000005</c:v>
                </c:pt>
                <c:pt idx="10">
                  <c:v>24.835999999999999</c:v>
                </c:pt>
                <c:pt idx="11">
                  <c:v>6.2240000000000002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665088"/>
        <c:axId val="128667008"/>
      </c:lineChart>
      <c:catAx>
        <c:axId val="12866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8667008"/>
        <c:crossesAt val="0"/>
        <c:auto val="1"/>
        <c:lblAlgn val="ctr"/>
        <c:lblOffset val="100"/>
        <c:noMultiLvlLbl val="1"/>
      </c:catAx>
      <c:valAx>
        <c:axId val="1286670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866508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0"/>
                <c:pt idx="0">
                  <c:v>649.68299999999999</c:v>
                </c:pt>
                <c:pt idx="1">
                  <c:v>7.3730000000000002</c:v>
                </c:pt>
                <c:pt idx="2">
                  <c:v>7.57</c:v>
                </c:pt>
                <c:pt idx="3">
                  <c:v>7.3609999999999998</c:v>
                </c:pt>
                <c:pt idx="4">
                  <c:v>7.4029999999999996</c:v>
                </c:pt>
                <c:pt idx="5">
                  <c:v>7.2110000000000003</c:v>
                </c:pt>
                <c:pt idx="6">
                  <c:v>7.5529999999999999</c:v>
                </c:pt>
                <c:pt idx="7">
                  <c:v>7.2619999999999996</c:v>
                </c:pt>
                <c:pt idx="8">
                  <c:v>7.5940000000000003</c:v>
                </c:pt>
                <c:pt idx="9">
                  <c:v>7.49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0"/>
                <c:pt idx="0">
                  <c:v>669.28</c:v>
                </c:pt>
                <c:pt idx="1">
                  <c:v>7.1310000000000002</c:v>
                </c:pt>
                <c:pt idx="2">
                  <c:v>7.298</c:v>
                </c:pt>
                <c:pt idx="3">
                  <c:v>7.6769999999999996</c:v>
                </c:pt>
                <c:pt idx="4">
                  <c:v>6.6980000000000004</c:v>
                </c:pt>
                <c:pt idx="5">
                  <c:v>7.0209999999999999</c:v>
                </c:pt>
                <c:pt idx="6">
                  <c:v>6.5010000000000003</c:v>
                </c:pt>
                <c:pt idx="7">
                  <c:v>7.9409999999999998</c:v>
                </c:pt>
                <c:pt idx="8">
                  <c:v>6.9390000000000001</c:v>
                </c:pt>
                <c:pt idx="9">
                  <c:v>6.3869999999999996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28448"/>
        <c:axId val="128747008"/>
      </c:lineChart>
      <c:catAx>
        <c:axId val="12872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8747008"/>
        <c:crossesAt val="0"/>
        <c:auto val="1"/>
        <c:lblAlgn val="ctr"/>
        <c:lblOffset val="100"/>
        <c:noMultiLvlLbl val="1"/>
      </c:catAx>
      <c:valAx>
        <c:axId val="1287470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872844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2"/>
                <c:pt idx="0">
                  <c:v>598.88199999999995</c:v>
                </c:pt>
                <c:pt idx="1">
                  <c:v>66.894999999999996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2"/>
                <c:pt idx="0">
                  <c:v>631.83299999999997</c:v>
                </c:pt>
                <c:pt idx="1">
                  <c:v>77.837999999999994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categories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42624"/>
        <c:axId val="116444544"/>
      </c:lineChart>
      <c:catAx>
        <c:axId val="11644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6444544"/>
        <c:crossesAt val="0"/>
        <c:auto val="1"/>
        <c:lblAlgn val="ctr"/>
        <c:lblOffset val="100"/>
        <c:noMultiLvlLbl val="1"/>
      </c:catAx>
      <c:valAx>
        <c:axId val="1164445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644262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Figure15_pr20g_km!$B$1:$B$1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Figure15_pr20g_km!$B$2:$B$7</c:f>
              <c:numCache>
                <c:formatCode>General</c:formatCode>
                <c:ptCount val="6"/>
                <c:pt idx="0">
                  <c:v>283.27800000000002</c:v>
                </c:pt>
                <c:pt idx="1">
                  <c:v>33.417000000000002</c:v>
                </c:pt>
                <c:pt idx="2">
                  <c:v>27.87</c:v>
                </c:pt>
                <c:pt idx="3">
                  <c:v>21.533999999999999</c:v>
                </c:pt>
                <c:pt idx="4">
                  <c:v>22.797999999999998</c:v>
                </c:pt>
                <c:pt idx="5">
                  <c:v>33.07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Figure15_pr20g_km!$C$1:$C$1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Figure15_pr20g_km!$C$2:$C$7</c:f>
              <c:numCache>
                <c:formatCode>General</c:formatCode>
                <c:ptCount val="6"/>
                <c:pt idx="0">
                  <c:v>310.22699999999998</c:v>
                </c:pt>
                <c:pt idx="1">
                  <c:v>43.006</c:v>
                </c:pt>
                <c:pt idx="2">
                  <c:v>10.602</c:v>
                </c:pt>
                <c:pt idx="3">
                  <c:v>5.4180000000000001</c:v>
                </c:pt>
                <c:pt idx="4">
                  <c:v>5.0380000000000003</c:v>
                </c:pt>
                <c:pt idx="5">
                  <c:v>28.335999999999999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26464"/>
        <c:axId val="116540928"/>
      </c:lineChart>
      <c:catAx>
        <c:axId val="11652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6540928"/>
        <c:crosses val="autoZero"/>
        <c:auto val="1"/>
        <c:lblAlgn val="ctr"/>
        <c:lblOffset val="100"/>
        <c:noMultiLvlLbl val="1"/>
      </c:catAx>
      <c:valAx>
        <c:axId val="1165409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652646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Figure16_km20g_pr!$B$1:$B$1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Figure16_km20g_pr!$B$2:$B$13</c:f>
              <c:numCache>
                <c:formatCode>General</c:formatCode>
                <c:ptCount val="12"/>
                <c:pt idx="0">
                  <c:v>308.17899999999997</c:v>
                </c:pt>
                <c:pt idx="1">
                  <c:v>7.069</c:v>
                </c:pt>
                <c:pt idx="2">
                  <c:v>18.413</c:v>
                </c:pt>
                <c:pt idx="3">
                  <c:v>8.17</c:v>
                </c:pt>
                <c:pt idx="4">
                  <c:v>16.841000000000001</c:v>
                </c:pt>
                <c:pt idx="5">
                  <c:v>7.4320000000000004</c:v>
                </c:pt>
                <c:pt idx="6">
                  <c:v>15.957000000000001</c:v>
                </c:pt>
                <c:pt idx="7">
                  <c:v>7.0179999999999998</c:v>
                </c:pt>
                <c:pt idx="8">
                  <c:v>15.709</c:v>
                </c:pt>
                <c:pt idx="9">
                  <c:v>7.3840000000000003</c:v>
                </c:pt>
                <c:pt idx="10">
                  <c:v>15.538</c:v>
                </c:pt>
                <c:pt idx="11">
                  <c:v>6.992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Figure16_km20g_pr!$C$1:$C$1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Figure16_km20g_pr!$C$2:$C$13</c:f>
              <c:numCache>
                <c:formatCode>General</c:formatCode>
                <c:ptCount val="12"/>
                <c:pt idx="0">
                  <c:v>344.74099999999999</c:v>
                </c:pt>
                <c:pt idx="1">
                  <c:v>7.4580000000000002</c:v>
                </c:pt>
                <c:pt idx="2">
                  <c:v>25.283000000000001</c:v>
                </c:pt>
                <c:pt idx="3">
                  <c:v>18.100999999999999</c:v>
                </c:pt>
                <c:pt idx="4">
                  <c:v>22.917000000000002</c:v>
                </c:pt>
                <c:pt idx="5">
                  <c:v>9.7230000000000008</c:v>
                </c:pt>
                <c:pt idx="6">
                  <c:v>23.646000000000001</c:v>
                </c:pt>
                <c:pt idx="7">
                  <c:v>8.4420000000000002</c:v>
                </c:pt>
                <c:pt idx="8">
                  <c:v>23.292000000000002</c:v>
                </c:pt>
                <c:pt idx="9">
                  <c:v>9.2010000000000005</c:v>
                </c:pt>
                <c:pt idx="10">
                  <c:v>24.835999999999999</c:v>
                </c:pt>
                <c:pt idx="11">
                  <c:v>6.2240000000000002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61856"/>
        <c:axId val="114363776"/>
      </c:lineChart>
      <c:catAx>
        <c:axId val="11436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4363776"/>
        <c:crosses val="autoZero"/>
        <c:auto val="1"/>
        <c:lblAlgn val="ctr"/>
        <c:lblOffset val="100"/>
        <c:noMultiLvlLbl val="1"/>
      </c:catAx>
      <c:valAx>
        <c:axId val="1143637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436185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Figure17_lr20g_wc!$B$1:$B$1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Figure17_lr20g_wc!$B$2:$B$11</c:f>
              <c:numCache>
                <c:formatCode>General</c:formatCode>
                <c:ptCount val="10"/>
                <c:pt idx="0">
                  <c:v>259.94600000000003</c:v>
                </c:pt>
                <c:pt idx="1">
                  <c:v>7.3159999999999998</c:v>
                </c:pt>
                <c:pt idx="2">
                  <c:v>7.26</c:v>
                </c:pt>
                <c:pt idx="3">
                  <c:v>7.1820000000000004</c:v>
                </c:pt>
                <c:pt idx="4">
                  <c:v>7.3780000000000001</c:v>
                </c:pt>
                <c:pt idx="5">
                  <c:v>7.024</c:v>
                </c:pt>
                <c:pt idx="6">
                  <c:v>7.0540000000000003</c:v>
                </c:pt>
                <c:pt idx="7">
                  <c:v>7.3620000000000001</c:v>
                </c:pt>
                <c:pt idx="8">
                  <c:v>7.0279999999999996</c:v>
                </c:pt>
                <c:pt idx="9">
                  <c:v>7.3890000000000002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Figure17_lr20g_wc!$C$1:$C$1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Figure17_lr20g_wc!$C$2:$C$11</c:f>
              <c:numCache>
                <c:formatCode>General</c:formatCode>
                <c:ptCount val="10"/>
                <c:pt idx="0">
                  <c:v>339.72300000000001</c:v>
                </c:pt>
                <c:pt idx="1">
                  <c:v>7.1310000000000002</c:v>
                </c:pt>
                <c:pt idx="2">
                  <c:v>7.298</c:v>
                </c:pt>
                <c:pt idx="3">
                  <c:v>7.6769999999999996</c:v>
                </c:pt>
                <c:pt idx="4">
                  <c:v>6.6980000000000004</c:v>
                </c:pt>
                <c:pt idx="5">
                  <c:v>7.0209999999999999</c:v>
                </c:pt>
                <c:pt idx="6">
                  <c:v>6.5010000000000003</c:v>
                </c:pt>
                <c:pt idx="7">
                  <c:v>7.9409999999999998</c:v>
                </c:pt>
                <c:pt idx="8">
                  <c:v>6.9390000000000001</c:v>
                </c:pt>
                <c:pt idx="9">
                  <c:v>6.3869999999999996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64"/>
        <c:axId val="128927232"/>
      </c:lineChart>
      <c:catAx>
        <c:axId val="128916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8927232"/>
        <c:crosses val="autoZero"/>
        <c:auto val="1"/>
        <c:lblAlgn val="ctr"/>
        <c:lblOffset val="100"/>
        <c:noMultiLvlLbl val="1"/>
      </c:catAx>
      <c:valAx>
        <c:axId val="1289272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891686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Figure18_wc20g_lr!$B$1:$B$1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Figure18_wc20g_lr!$B$2:$B$3</c:f>
              <c:numCache>
                <c:formatCode>General</c:formatCode>
                <c:ptCount val="2"/>
                <c:pt idx="0">
                  <c:v>312.29700000000003</c:v>
                </c:pt>
                <c:pt idx="1">
                  <c:v>47.072000000000003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Figure18_wc20g_lr!$C$1:$C$1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Figure18_wc20g_lr!$C$2:$C$3</c:f>
              <c:numCache>
                <c:formatCode>General</c:formatCode>
                <c:ptCount val="2"/>
                <c:pt idx="0">
                  <c:v>325.08999999999997</c:v>
                </c:pt>
                <c:pt idx="1">
                  <c:v>77.837999999999994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41056"/>
        <c:axId val="130542976"/>
      </c:lineChart>
      <c:catAx>
        <c:axId val="13054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542976"/>
        <c:crosses val="autoZero"/>
        <c:auto val="1"/>
        <c:lblAlgn val="ctr"/>
        <c:lblOffset val="100"/>
        <c:noMultiLvlLbl val="1"/>
      </c:catAx>
      <c:valAx>
        <c:axId val="1305429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54105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Figure19_pr20g_km_lr!$B$1:$B$1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Figure19_pr20g_km_lr!$B$2:$B$7</c:f>
              <c:numCache>
                <c:formatCode>General</c:formatCode>
                <c:ptCount val="6"/>
                <c:pt idx="0">
                  <c:v>495.274</c:v>
                </c:pt>
                <c:pt idx="1">
                  <c:v>34.905000000000001</c:v>
                </c:pt>
                <c:pt idx="2">
                  <c:v>29.401</c:v>
                </c:pt>
                <c:pt idx="3">
                  <c:v>23.195</c:v>
                </c:pt>
                <c:pt idx="4">
                  <c:v>22.332999999999998</c:v>
                </c:pt>
                <c:pt idx="5">
                  <c:v>27.643000000000001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Figure19_pr20g_km_lr!$C$1:$C$1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Figure19_pr20g_km_lr!$C$2:$C$7</c:f>
              <c:numCache>
                <c:formatCode>General</c:formatCode>
                <c:ptCount val="6"/>
                <c:pt idx="0">
                  <c:v>515.59500000000003</c:v>
                </c:pt>
                <c:pt idx="1">
                  <c:v>43.006</c:v>
                </c:pt>
                <c:pt idx="2">
                  <c:v>10.602</c:v>
                </c:pt>
                <c:pt idx="3">
                  <c:v>5.4180000000000001</c:v>
                </c:pt>
                <c:pt idx="4">
                  <c:v>5.0380000000000003</c:v>
                </c:pt>
                <c:pt idx="5">
                  <c:v>28.335999999999999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08512"/>
        <c:axId val="130631168"/>
      </c:lineChart>
      <c:catAx>
        <c:axId val="13060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631168"/>
        <c:crosses val="autoZero"/>
        <c:auto val="1"/>
        <c:lblAlgn val="ctr"/>
        <c:lblOffset val="100"/>
        <c:noMultiLvlLbl val="1"/>
      </c:catAx>
      <c:valAx>
        <c:axId val="1306311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60851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Figure20_km20g_pr_lr!$B$1:$B$1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Figure20_km20g_pr_lr!$B$2:$B$13</c:f>
              <c:numCache>
                <c:formatCode>General</c:formatCode>
                <c:ptCount val="12"/>
                <c:pt idx="0">
                  <c:v>506.04899999999998</c:v>
                </c:pt>
                <c:pt idx="1">
                  <c:v>7.0659999999999998</c:v>
                </c:pt>
                <c:pt idx="2">
                  <c:v>18.698</c:v>
                </c:pt>
                <c:pt idx="3">
                  <c:v>8.2739999999999991</c:v>
                </c:pt>
                <c:pt idx="4">
                  <c:v>16.382000000000001</c:v>
                </c:pt>
                <c:pt idx="5">
                  <c:v>7.702</c:v>
                </c:pt>
                <c:pt idx="6">
                  <c:v>15.734999999999999</c:v>
                </c:pt>
                <c:pt idx="7">
                  <c:v>7.37</c:v>
                </c:pt>
                <c:pt idx="8">
                  <c:v>15.86</c:v>
                </c:pt>
                <c:pt idx="9">
                  <c:v>7.1219999999999999</c:v>
                </c:pt>
                <c:pt idx="10">
                  <c:v>15.669</c:v>
                </c:pt>
                <c:pt idx="11">
                  <c:v>7.0129999999999999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Figure20_km20g_pr_lr!$C$1:$C$1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Figure20_km20g_pr_lr!$C$2:$C$13</c:f>
              <c:numCache>
                <c:formatCode>General</c:formatCode>
                <c:ptCount val="12"/>
                <c:pt idx="0">
                  <c:v>590.178</c:v>
                </c:pt>
                <c:pt idx="1">
                  <c:v>7.4580000000000002</c:v>
                </c:pt>
                <c:pt idx="2">
                  <c:v>25.283000000000001</c:v>
                </c:pt>
                <c:pt idx="3">
                  <c:v>18.100999999999999</c:v>
                </c:pt>
                <c:pt idx="4">
                  <c:v>22.917000000000002</c:v>
                </c:pt>
                <c:pt idx="5">
                  <c:v>9.7230000000000008</c:v>
                </c:pt>
                <c:pt idx="6">
                  <c:v>23.646000000000001</c:v>
                </c:pt>
                <c:pt idx="7">
                  <c:v>8.4420000000000002</c:v>
                </c:pt>
                <c:pt idx="8">
                  <c:v>23.292000000000002</c:v>
                </c:pt>
                <c:pt idx="9">
                  <c:v>9.2010000000000005</c:v>
                </c:pt>
                <c:pt idx="10">
                  <c:v>24.835999999999999</c:v>
                </c:pt>
                <c:pt idx="11">
                  <c:v>6.2240000000000002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749952"/>
        <c:axId val="130751872"/>
      </c:lineChart>
      <c:catAx>
        <c:axId val="13074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751872"/>
        <c:crosses val="autoZero"/>
        <c:auto val="1"/>
        <c:lblAlgn val="ctr"/>
        <c:lblOffset val="100"/>
        <c:noMultiLvlLbl val="1"/>
      </c:catAx>
      <c:valAx>
        <c:axId val="1307518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74995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Figure21_lr20g_pr_km!$B$1:$B$1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Figure21_lr20g_pr_km!$B$2:$B$11</c:f>
              <c:numCache>
                <c:formatCode>General</c:formatCode>
                <c:ptCount val="10"/>
                <c:pt idx="0">
                  <c:v>499.57400000000001</c:v>
                </c:pt>
                <c:pt idx="1">
                  <c:v>7.2590000000000003</c:v>
                </c:pt>
                <c:pt idx="2">
                  <c:v>7.3109999999999999</c:v>
                </c:pt>
                <c:pt idx="3">
                  <c:v>7.4009999999999998</c:v>
                </c:pt>
                <c:pt idx="4">
                  <c:v>7.59</c:v>
                </c:pt>
                <c:pt idx="5">
                  <c:v>7.3120000000000003</c:v>
                </c:pt>
                <c:pt idx="6">
                  <c:v>7.21</c:v>
                </c:pt>
                <c:pt idx="7">
                  <c:v>7.3449999999999998</c:v>
                </c:pt>
                <c:pt idx="8">
                  <c:v>7.6639999999999997</c:v>
                </c:pt>
                <c:pt idx="9">
                  <c:v>7.1870000000000003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Figure21_lr20g_pr_km!$C$1:$C$1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Figure21_lr20g_pr_km!$C$2:$C$11</c:f>
              <c:numCache>
                <c:formatCode>General</c:formatCode>
                <c:ptCount val="10"/>
                <c:pt idx="0">
                  <c:v>581.27599999999995</c:v>
                </c:pt>
                <c:pt idx="1">
                  <c:v>7.1310000000000002</c:v>
                </c:pt>
                <c:pt idx="2">
                  <c:v>7.298</c:v>
                </c:pt>
                <c:pt idx="3">
                  <c:v>7.6769999999999996</c:v>
                </c:pt>
                <c:pt idx="4">
                  <c:v>6.6980000000000004</c:v>
                </c:pt>
                <c:pt idx="5">
                  <c:v>7.0209999999999999</c:v>
                </c:pt>
                <c:pt idx="6">
                  <c:v>6.5010000000000003</c:v>
                </c:pt>
                <c:pt idx="7">
                  <c:v>7.9409999999999998</c:v>
                </c:pt>
                <c:pt idx="8">
                  <c:v>6.9390000000000001</c:v>
                </c:pt>
                <c:pt idx="9">
                  <c:v>6.3869999999999996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87040"/>
        <c:axId val="130893312"/>
      </c:lineChart>
      <c:catAx>
        <c:axId val="13088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893312"/>
        <c:crosses val="autoZero"/>
        <c:auto val="1"/>
        <c:lblAlgn val="ctr"/>
        <c:lblOffset val="100"/>
        <c:noMultiLvlLbl val="1"/>
      </c:catAx>
      <c:valAx>
        <c:axId val="1308933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88704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Figure22_pr20g_lr_wc!$B$1:$B$1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Figure22_pr20g_lr_wc!$B$2:$B$7</c:f>
              <c:numCache>
                <c:formatCode>General</c:formatCode>
                <c:ptCount val="6"/>
                <c:pt idx="0">
                  <c:v>490.61700000000002</c:v>
                </c:pt>
                <c:pt idx="1">
                  <c:v>35.335999999999999</c:v>
                </c:pt>
                <c:pt idx="2">
                  <c:v>28.696000000000002</c:v>
                </c:pt>
                <c:pt idx="3">
                  <c:v>21.016999999999999</c:v>
                </c:pt>
                <c:pt idx="4">
                  <c:v>21.100999999999999</c:v>
                </c:pt>
                <c:pt idx="5">
                  <c:v>29.068000000000001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Figure22_pr20g_lr_wc!$C$1:$C$1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Figure22_pr20g_lr_wc!$C$2:$C$7</c:f>
              <c:numCache>
                <c:formatCode>General</c:formatCode>
                <c:ptCount val="6"/>
                <c:pt idx="0">
                  <c:v>498.06</c:v>
                </c:pt>
                <c:pt idx="1">
                  <c:v>43.006</c:v>
                </c:pt>
                <c:pt idx="2">
                  <c:v>10.602</c:v>
                </c:pt>
                <c:pt idx="3">
                  <c:v>5.4180000000000001</c:v>
                </c:pt>
                <c:pt idx="4">
                  <c:v>5.0380000000000003</c:v>
                </c:pt>
                <c:pt idx="5">
                  <c:v>28.335999999999999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003904"/>
        <c:axId val="131005824"/>
      </c:lineChart>
      <c:catAx>
        <c:axId val="13100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1005824"/>
        <c:crosses val="autoZero"/>
        <c:auto val="1"/>
        <c:lblAlgn val="ctr"/>
        <c:lblOffset val="100"/>
        <c:noMultiLvlLbl val="1"/>
      </c:catAx>
      <c:valAx>
        <c:axId val="131005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100390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Figure23_lr20g_pr_wc!$B$1:$B$1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Figure23_lr20g_pr_wc!$B$2:$B$11</c:f>
              <c:numCache>
                <c:formatCode>General</c:formatCode>
                <c:ptCount val="10"/>
                <c:pt idx="0">
                  <c:v>470.71100000000001</c:v>
                </c:pt>
                <c:pt idx="1">
                  <c:v>7.1459999999999999</c:v>
                </c:pt>
                <c:pt idx="2">
                  <c:v>7.0890000000000004</c:v>
                </c:pt>
                <c:pt idx="3">
                  <c:v>7.2220000000000004</c:v>
                </c:pt>
                <c:pt idx="4">
                  <c:v>7.4850000000000003</c:v>
                </c:pt>
                <c:pt idx="5">
                  <c:v>7.2679999999999998</c:v>
                </c:pt>
                <c:pt idx="6">
                  <c:v>7.3529999999999998</c:v>
                </c:pt>
                <c:pt idx="7">
                  <c:v>7.2290000000000001</c:v>
                </c:pt>
                <c:pt idx="8">
                  <c:v>7.1760000000000002</c:v>
                </c:pt>
                <c:pt idx="9">
                  <c:v>7.0609999999999999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Figure23_lr20g_pr_wc!$C$1:$C$1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Figure23_lr20g_pr_wc!$C$2:$C$11</c:f>
              <c:numCache>
                <c:formatCode>General</c:formatCode>
                <c:ptCount val="10"/>
                <c:pt idx="0">
                  <c:v>532.30700000000002</c:v>
                </c:pt>
                <c:pt idx="1">
                  <c:v>7.1310000000000002</c:v>
                </c:pt>
                <c:pt idx="2">
                  <c:v>7.298</c:v>
                </c:pt>
                <c:pt idx="3">
                  <c:v>7.6769999999999996</c:v>
                </c:pt>
                <c:pt idx="4">
                  <c:v>6.6980000000000004</c:v>
                </c:pt>
                <c:pt idx="5">
                  <c:v>7.0209999999999999</c:v>
                </c:pt>
                <c:pt idx="6">
                  <c:v>6.5010000000000003</c:v>
                </c:pt>
                <c:pt idx="7">
                  <c:v>7.9409999999999998</c:v>
                </c:pt>
                <c:pt idx="8">
                  <c:v>6.9390000000000001</c:v>
                </c:pt>
                <c:pt idx="9">
                  <c:v>6.3869999999999996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06528"/>
        <c:axId val="131216896"/>
      </c:lineChart>
      <c:catAx>
        <c:axId val="13120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1216896"/>
        <c:crosses val="autoZero"/>
        <c:auto val="1"/>
        <c:lblAlgn val="ctr"/>
        <c:lblOffset val="100"/>
        <c:noMultiLvlLbl val="1"/>
      </c:catAx>
      <c:valAx>
        <c:axId val="1312168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120652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Figure24_wc20g_pr_lr!$B$1:$B$1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Figure24_wc20g_pr_lr!$B$2:$B$3</c:f>
              <c:numCache>
                <c:formatCode>General</c:formatCode>
                <c:ptCount val="2"/>
                <c:pt idx="0">
                  <c:v>512.09900000000005</c:v>
                </c:pt>
                <c:pt idx="1">
                  <c:v>40.881999999999998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Figure24_wc20g_pr_lr!$C$1:$C$1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Figure24_wc20g_pr_lr!$C$2:$C$3</c:f>
              <c:numCache>
                <c:formatCode>General</c:formatCode>
                <c:ptCount val="2"/>
                <c:pt idx="0">
                  <c:v>471.65199999999999</c:v>
                </c:pt>
                <c:pt idx="1">
                  <c:v>77.837999999999994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89632"/>
        <c:axId val="131591552"/>
      </c:lineChart>
      <c:catAx>
        <c:axId val="13158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1591552"/>
        <c:crosses val="autoZero"/>
        <c:auto val="1"/>
        <c:lblAlgn val="ctr"/>
        <c:lblOffset val="100"/>
        <c:noMultiLvlLbl val="1"/>
      </c:catAx>
      <c:valAx>
        <c:axId val="1315915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158963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Figure25_pr20g_km_lr_wc!$B$1:$B$1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Figure25_pr20g_km_lr_wc!$B$2:$B$7</c:f>
              <c:numCache>
                <c:formatCode>General</c:formatCode>
                <c:ptCount val="6"/>
                <c:pt idx="0">
                  <c:v>646.48099999999999</c:v>
                </c:pt>
                <c:pt idx="1">
                  <c:v>36.950000000000003</c:v>
                </c:pt>
                <c:pt idx="2">
                  <c:v>30.462</c:v>
                </c:pt>
                <c:pt idx="3">
                  <c:v>22.385000000000002</c:v>
                </c:pt>
                <c:pt idx="4">
                  <c:v>21.844999999999999</c:v>
                </c:pt>
                <c:pt idx="5">
                  <c:v>26.989000000000001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Figure25_pr20g_km_lr_wc!$C$1:$C$1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Figure25_pr20g_km_lr_wc!$C$2:$C$7</c:f>
              <c:numCache>
                <c:formatCode>General</c:formatCode>
                <c:ptCount val="6"/>
                <c:pt idx="0">
                  <c:v>594.30899999999997</c:v>
                </c:pt>
                <c:pt idx="1">
                  <c:v>43.006</c:v>
                </c:pt>
                <c:pt idx="2">
                  <c:v>10.602</c:v>
                </c:pt>
                <c:pt idx="3">
                  <c:v>5.4180000000000001</c:v>
                </c:pt>
                <c:pt idx="4">
                  <c:v>5.0380000000000003</c:v>
                </c:pt>
                <c:pt idx="5">
                  <c:v>28.335999999999999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74048"/>
        <c:axId val="133039616"/>
      </c:lineChart>
      <c:catAx>
        <c:axId val="13067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3039616"/>
        <c:crosses val="autoZero"/>
        <c:auto val="1"/>
        <c:lblAlgn val="ctr"/>
        <c:lblOffset val="100"/>
        <c:noMultiLvlLbl val="1"/>
      </c:catAx>
      <c:valAx>
        <c:axId val="1330396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67404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Figure26_km20g_pr_lr_wc!$B$1:$B$1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Figure26_km20g_pr_lr_wc!$B$2:$B$13</c:f>
              <c:numCache>
                <c:formatCode>General</c:formatCode>
                <c:ptCount val="12"/>
                <c:pt idx="0">
                  <c:v>657.44200000000001</c:v>
                </c:pt>
                <c:pt idx="1">
                  <c:v>7.1710000000000003</c:v>
                </c:pt>
                <c:pt idx="2">
                  <c:v>20.631</c:v>
                </c:pt>
                <c:pt idx="3">
                  <c:v>9.6050000000000004</c:v>
                </c:pt>
                <c:pt idx="4">
                  <c:v>18.14</c:v>
                </c:pt>
                <c:pt idx="5">
                  <c:v>7.3029999999999999</c:v>
                </c:pt>
                <c:pt idx="6">
                  <c:v>17.802</c:v>
                </c:pt>
                <c:pt idx="7">
                  <c:v>7.08</c:v>
                </c:pt>
                <c:pt idx="8">
                  <c:v>17.492000000000001</c:v>
                </c:pt>
                <c:pt idx="9">
                  <c:v>7.1820000000000004</c:v>
                </c:pt>
                <c:pt idx="10">
                  <c:v>17.771000000000001</c:v>
                </c:pt>
                <c:pt idx="11">
                  <c:v>7.18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Figure26_km20g_pr_lr_wc!$C$1:$C$1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Figure26_km20g_pr_lr_wc!$C$2:$C$13</c:f>
              <c:numCache>
                <c:formatCode>General</c:formatCode>
                <c:ptCount val="12"/>
                <c:pt idx="0">
                  <c:v>657.48800000000006</c:v>
                </c:pt>
                <c:pt idx="1">
                  <c:v>7.4580000000000002</c:v>
                </c:pt>
                <c:pt idx="2">
                  <c:v>25.283000000000001</c:v>
                </c:pt>
                <c:pt idx="3">
                  <c:v>18.100999999999999</c:v>
                </c:pt>
                <c:pt idx="4">
                  <c:v>22.917000000000002</c:v>
                </c:pt>
                <c:pt idx="5">
                  <c:v>9.7230000000000008</c:v>
                </c:pt>
                <c:pt idx="6">
                  <c:v>23.646000000000001</c:v>
                </c:pt>
                <c:pt idx="7">
                  <c:v>8.4420000000000002</c:v>
                </c:pt>
                <c:pt idx="8">
                  <c:v>23.292000000000002</c:v>
                </c:pt>
                <c:pt idx="9">
                  <c:v>9.2010000000000005</c:v>
                </c:pt>
                <c:pt idx="10">
                  <c:v>24.835999999999999</c:v>
                </c:pt>
                <c:pt idx="11">
                  <c:v>6.2240000000000002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50208"/>
        <c:axId val="133152128"/>
      </c:lineChart>
      <c:catAx>
        <c:axId val="13315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3152128"/>
        <c:crosses val="autoZero"/>
        <c:auto val="1"/>
        <c:lblAlgn val="ctr"/>
        <c:lblOffset val="100"/>
        <c:noMultiLvlLbl val="1"/>
      </c:catAx>
      <c:valAx>
        <c:axId val="1331521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315020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Figure27_lr20g_pr_km_wc!$B$1:$B$1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Figure27_lr20g_pr_km_wc!$B$2:$B$11</c:f>
              <c:numCache>
                <c:formatCode>General</c:formatCode>
                <c:ptCount val="10"/>
                <c:pt idx="0">
                  <c:v>651.98900000000003</c:v>
                </c:pt>
                <c:pt idx="1">
                  <c:v>7.3460000000000001</c:v>
                </c:pt>
                <c:pt idx="2">
                  <c:v>7.4219999999999997</c:v>
                </c:pt>
                <c:pt idx="3">
                  <c:v>7.181</c:v>
                </c:pt>
                <c:pt idx="4">
                  <c:v>7.9009999999999998</c:v>
                </c:pt>
                <c:pt idx="5">
                  <c:v>7.1909999999999998</c:v>
                </c:pt>
                <c:pt idx="6">
                  <c:v>7.375</c:v>
                </c:pt>
                <c:pt idx="7">
                  <c:v>7.2770000000000001</c:v>
                </c:pt>
                <c:pt idx="8">
                  <c:v>7.702</c:v>
                </c:pt>
                <c:pt idx="9">
                  <c:v>7.1580000000000004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Figure27_lr20g_pr_km_wc!$C$1:$C$1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Figure27_lr20g_pr_km_wc!$C$2:$C$11</c:f>
              <c:numCache>
                <c:formatCode>General</c:formatCode>
                <c:ptCount val="10"/>
                <c:pt idx="0">
                  <c:v>646.01300000000003</c:v>
                </c:pt>
                <c:pt idx="1">
                  <c:v>7.1310000000000002</c:v>
                </c:pt>
                <c:pt idx="2">
                  <c:v>7.298</c:v>
                </c:pt>
                <c:pt idx="3">
                  <c:v>7.6769999999999996</c:v>
                </c:pt>
                <c:pt idx="4">
                  <c:v>6.6980000000000004</c:v>
                </c:pt>
                <c:pt idx="5">
                  <c:v>7.0209999999999999</c:v>
                </c:pt>
                <c:pt idx="6">
                  <c:v>6.5010000000000003</c:v>
                </c:pt>
                <c:pt idx="7">
                  <c:v>7.9409999999999998</c:v>
                </c:pt>
                <c:pt idx="8">
                  <c:v>6.9390000000000001</c:v>
                </c:pt>
                <c:pt idx="9">
                  <c:v>6.3869999999999996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911104"/>
        <c:axId val="132913024"/>
      </c:lineChart>
      <c:catAx>
        <c:axId val="13291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2913024"/>
        <c:crosses val="autoZero"/>
        <c:auto val="1"/>
        <c:lblAlgn val="ctr"/>
        <c:lblOffset val="100"/>
        <c:noMultiLvlLbl val="1"/>
      </c:catAx>
      <c:valAx>
        <c:axId val="1329130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291110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Figure28_wc20g_pr_km_lr!$B$1:$B$1</c:f>
              <c:strCache>
                <c:ptCount val="1"/>
                <c:pt idx="0">
                  <c:v>Actual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Figure28_wc20g_pr_km_lr!$B$2:$B$3</c:f>
              <c:numCache>
                <c:formatCode>General</c:formatCode>
                <c:ptCount val="2"/>
                <c:pt idx="0">
                  <c:v>660.29200000000003</c:v>
                </c:pt>
                <c:pt idx="1">
                  <c:v>40.235999999999997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Figure28_wc20g_pr_km_lr!$C$1:$C$1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val>
            <c:numRef>
              <c:f>Figure28_wc20g_pr_km_lr!$C$2:$C$3</c:f>
              <c:numCache>
                <c:formatCode>General</c:formatCode>
                <c:ptCount val="2"/>
                <c:pt idx="0">
                  <c:v>622.226</c:v>
                </c:pt>
                <c:pt idx="1">
                  <c:v>77.837999999999994</c:v>
                </c:pt>
              </c:numCache>
            </c:numRef>
          </c:val>
          <c:smooth val="1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3"/>
          <c:order val="3"/>
          <c:spPr>
            <a:ln>
              <a:noFill/>
            </a:ln>
          </c:spPr>
          <c:marker>
            <c:symbol val="x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4"/>
          <c:order val="4"/>
          <c:spPr>
            <a:ln>
              <a:noFill/>
            </a:ln>
          </c:spPr>
          <c:marker>
            <c:symbol val="star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ser>
          <c:idx val="6"/>
          <c:order val="6"/>
          <c:spPr>
            <a:ln>
              <a:noFill/>
            </a:ln>
          </c:spPr>
          <c:marker>
            <c:symbol val="plus"/>
            <c:size val="7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12032"/>
        <c:axId val="133230592"/>
      </c:lineChart>
      <c:catAx>
        <c:axId val="13321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Stage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3230592"/>
        <c:crosses val="autoZero"/>
        <c:auto val="1"/>
        <c:lblAlgn val="ctr"/>
        <c:lblOffset val="100"/>
        <c:noMultiLvlLbl val="1"/>
      </c:catAx>
      <c:valAx>
        <c:axId val="1332305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 b="1">
                    <a:latin typeface="Arial"/>
                  </a:rPr>
                  <a:t>Time(s)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321203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Figure29_Schedule1!$B$1</c:f>
              <c:strCache>
                <c:ptCount val="1"/>
                <c:pt idx="0">
                  <c:v>StartTime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cat>
            <c:strRef>
              <c:f>Figure29_Schedule1!$A$2:$A$9</c:f>
              <c:strCache>
                <c:ptCount val="8"/>
                <c:pt idx="0">
                  <c:v>PR</c:v>
                </c:pt>
                <c:pt idx="1">
                  <c:v>KM</c:v>
                </c:pt>
                <c:pt idx="2">
                  <c:v>LR</c:v>
                </c:pt>
                <c:pt idx="3">
                  <c:v>WC</c:v>
                </c:pt>
                <c:pt idx="4">
                  <c:v>SPR</c:v>
                </c:pt>
                <c:pt idx="5">
                  <c:v>SKM</c:v>
                </c:pt>
                <c:pt idx="6">
                  <c:v>SLR</c:v>
                </c:pt>
                <c:pt idx="7">
                  <c:v>SWC</c:v>
                </c:pt>
              </c:strCache>
            </c:strRef>
          </c:cat>
          <c:val>
            <c:numRef>
              <c:f>Figure29_Schedule1!$B$2:$B$9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33</c:v>
                </c:pt>
                <c:pt idx="5">
                  <c:v>0</c:v>
                </c:pt>
                <c:pt idx="6">
                  <c:v>128</c:v>
                </c:pt>
                <c:pt idx="7">
                  <c:v>124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Figure29_Schedule1!$C$1</c:f>
              <c:strCache>
                <c:ptCount val="1"/>
                <c:pt idx="0">
                  <c:v>ExecuteTime</c:v>
                </c:pt>
              </c:strCache>
            </c:strRef>
          </c:tx>
          <c:spPr>
            <a:solidFill>
              <a:srgbClr val="CC0066"/>
            </a:solidFill>
            <a:ln>
              <a:noFill/>
            </a:ln>
          </c:spPr>
          <c:invertIfNegative val="1"/>
          <c:cat>
            <c:strRef>
              <c:f>Figure29_Schedule1!$A$2:$A$9</c:f>
              <c:strCache>
                <c:ptCount val="8"/>
                <c:pt idx="0">
                  <c:v>PR</c:v>
                </c:pt>
                <c:pt idx="1">
                  <c:v>KM</c:v>
                </c:pt>
                <c:pt idx="2">
                  <c:v>LR</c:v>
                </c:pt>
                <c:pt idx="3">
                  <c:v>WC</c:v>
                </c:pt>
                <c:pt idx="4">
                  <c:v>SPR</c:v>
                </c:pt>
                <c:pt idx="5">
                  <c:v>SKM</c:v>
                </c:pt>
                <c:pt idx="6">
                  <c:v>SLR</c:v>
                </c:pt>
                <c:pt idx="7">
                  <c:v>SWC</c:v>
                </c:pt>
              </c:strCache>
            </c:strRef>
          </c:cat>
          <c:val>
            <c:numRef>
              <c:f>Figure29_Schedule1!$C$2:$C$9</c:f>
              <c:numCache>
                <c:formatCode>General</c:formatCode>
                <c:ptCount val="8"/>
                <c:pt idx="0">
                  <c:v>791.88499999999999</c:v>
                </c:pt>
                <c:pt idx="1">
                  <c:v>802.875</c:v>
                </c:pt>
                <c:pt idx="2">
                  <c:v>722.61300000000006</c:v>
                </c:pt>
                <c:pt idx="3">
                  <c:v>704.072</c:v>
                </c:pt>
                <c:pt idx="4">
                  <c:v>718.37900000000002</c:v>
                </c:pt>
                <c:pt idx="5">
                  <c:v>623.57100000000003</c:v>
                </c:pt>
                <c:pt idx="6">
                  <c:v>602.25699999999995</c:v>
                </c:pt>
                <c:pt idx="7">
                  <c:v>602.50699999999995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3006464"/>
        <c:axId val="133008000"/>
      </c:barChart>
      <c:catAx>
        <c:axId val="1330064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3008000"/>
        <c:crosses val="autoZero"/>
        <c:auto val="1"/>
        <c:lblAlgn val="ctr"/>
        <c:lblOffset val="100"/>
        <c:noMultiLvlLbl val="1"/>
      </c:catAx>
      <c:valAx>
        <c:axId val="1330080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300646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Figure30_Schedule2!$B$1:$B$1</c:f>
              <c:strCache>
                <c:ptCount val="1"/>
                <c:pt idx="0">
                  <c:v>StartTime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cat>
            <c:strRef>
              <c:f>Figure30_Schedule2!$A$2:$A$9</c:f>
              <c:strCache>
                <c:ptCount val="8"/>
                <c:pt idx="0">
                  <c:v>PR</c:v>
                </c:pt>
                <c:pt idx="1">
                  <c:v>KM</c:v>
                </c:pt>
                <c:pt idx="2">
                  <c:v>LR</c:v>
                </c:pt>
                <c:pt idx="3">
                  <c:v>WC</c:v>
                </c:pt>
                <c:pt idx="4">
                  <c:v>SPR</c:v>
                </c:pt>
                <c:pt idx="5">
                  <c:v>SKM</c:v>
                </c:pt>
                <c:pt idx="6">
                  <c:v>SLR</c:v>
                </c:pt>
                <c:pt idx="7">
                  <c:v>SWC</c:v>
                </c:pt>
              </c:strCache>
            </c:strRef>
          </c:cat>
          <c:val>
            <c:numRef>
              <c:f>Figure30_Schedule2!$B$2:$B$9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278</c:v>
                </c:pt>
                <c:pt idx="7">
                  <c:v>355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Figure30_Schedule2!$C$1:$C$1</c:f>
              <c:strCache>
                <c:ptCount val="1"/>
                <c:pt idx="0">
                  <c:v>ExecuteTime</c:v>
                </c:pt>
              </c:strCache>
            </c:strRef>
          </c:tx>
          <c:spPr>
            <a:solidFill>
              <a:srgbClr val="CC0066"/>
            </a:solidFill>
            <a:ln>
              <a:noFill/>
            </a:ln>
          </c:spPr>
          <c:invertIfNegative val="1"/>
          <c:cat>
            <c:strRef>
              <c:f>Figure30_Schedule2!$A$2:$A$9</c:f>
              <c:strCache>
                <c:ptCount val="8"/>
                <c:pt idx="0">
                  <c:v>PR</c:v>
                </c:pt>
                <c:pt idx="1">
                  <c:v>KM</c:v>
                </c:pt>
                <c:pt idx="2">
                  <c:v>LR</c:v>
                </c:pt>
                <c:pt idx="3">
                  <c:v>WC</c:v>
                </c:pt>
                <c:pt idx="4">
                  <c:v>SPR</c:v>
                </c:pt>
                <c:pt idx="5">
                  <c:v>SKM</c:v>
                </c:pt>
                <c:pt idx="6">
                  <c:v>SLR</c:v>
                </c:pt>
                <c:pt idx="7">
                  <c:v>SWC</c:v>
                </c:pt>
              </c:strCache>
            </c:strRef>
          </c:cat>
          <c:val>
            <c:numRef>
              <c:f>Figure30_Schedule2!$C$2:$C$9</c:f>
              <c:numCache>
                <c:formatCode>General</c:formatCode>
                <c:ptCount val="8"/>
                <c:pt idx="0">
                  <c:v>581.80999999999995</c:v>
                </c:pt>
                <c:pt idx="1">
                  <c:v>506.01299999999998</c:v>
                </c:pt>
                <c:pt idx="2">
                  <c:v>348.75</c:v>
                </c:pt>
                <c:pt idx="3">
                  <c:v>233.25700000000001</c:v>
                </c:pt>
                <c:pt idx="4">
                  <c:v>425.673</c:v>
                </c:pt>
                <c:pt idx="5">
                  <c:v>344.64100000000002</c:v>
                </c:pt>
                <c:pt idx="6">
                  <c:v>148.72300000000001</c:v>
                </c:pt>
                <c:pt idx="7">
                  <c:v>97.021000000000001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4319488"/>
        <c:axId val="134325376"/>
      </c:barChart>
      <c:catAx>
        <c:axId val="1343194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4325376"/>
        <c:crosses val="autoZero"/>
        <c:auto val="1"/>
        <c:lblAlgn val="ctr"/>
        <c:lblOffset val="100"/>
        <c:noMultiLvlLbl val="1"/>
      </c:catAx>
      <c:valAx>
        <c:axId val="134325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431948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666720</xdr:colOff>
      <xdr:row>6</xdr:row>
      <xdr:rowOff>67680</xdr:rowOff>
    </xdr:from>
    <xdr:to>
      <xdr:col>10</xdr:col>
      <xdr:colOff>735120</xdr:colOff>
      <xdr:row>26</xdr:row>
      <xdr:rowOff>54360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518400</xdr:colOff>
      <xdr:row>5</xdr:row>
      <xdr:rowOff>720</xdr:rowOff>
    </xdr:from>
    <xdr:to>
      <xdr:col>13</xdr:col>
      <xdr:colOff>586440</xdr:colOff>
      <xdr:row>24</xdr:row>
      <xdr:rowOff>149760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513960</xdr:colOff>
      <xdr:row>3</xdr:row>
      <xdr:rowOff>18180</xdr:rowOff>
    </xdr:from>
    <xdr:to>
      <xdr:col>13</xdr:col>
      <xdr:colOff>582360</xdr:colOff>
      <xdr:row>23</xdr:row>
      <xdr:rowOff>4860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62640</xdr:colOff>
      <xdr:row>4</xdr:row>
      <xdr:rowOff>124920</xdr:rowOff>
    </xdr:from>
    <xdr:to>
      <xdr:col>13</xdr:col>
      <xdr:colOff>130680</xdr:colOff>
      <xdr:row>24</xdr:row>
      <xdr:rowOff>111600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595080</xdr:colOff>
      <xdr:row>6</xdr:row>
      <xdr:rowOff>1080</xdr:rowOff>
    </xdr:from>
    <xdr:to>
      <xdr:col>11</xdr:col>
      <xdr:colOff>663120</xdr:colOff>
      <xdr:row>25</xdr:row>
      <xdr:rowOff>150120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24210</xdr:colOff>
      <xdr:row>10</xdr:row>
      <xdr:rowOff>134310</xdr:rowOff>
    </xdr:from>
    <xdr:to>
      <xdr:col>17</xdr:col>
      <xdr:colOff>92250</xdr:colOff>
      <xdr:row>30</xdr:row>
      <xdr:rowOff>120990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438840</xdr:colOff>
      <xdr:row>2</xdr:row>
      <xdr:rowOff>124920</xdr:rowOff>
    </xdr:from>
    <xdr:to>
      <xdr:col>11</xdr:col>
      <xdr:colOff>507240</xdr:colOff>
      <xdr:row>22</xdr:row>
      <xdr:rowOff>111600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498240</xdr:colOff>
      <xdr:row>3</xdr:row>
      <xdr:rowOff>124920</xdr:rowOff>
    </xdr:from>
    <xdr:to>
      <xdr:col>11</xdr:col>
      <xdr:colOff>566640</xdr:colOff>
      <xdr:row>23</xdr:row>
      <xdr:rowOff>111600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508320</xdr:colOff>
      <xdr:row>5</xdr:row>
      <xdr:rowOff>29520</xdr:rowOff>
    </xdr:from>
    <xdr:to>
      <xdr:col>11</xdr:col>
      <xdr:colOff>576720</xdr:colOff>
      <xdr:row>25</xdr:row>
      <xdr:rowOff>16200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310320</xdr:colOff>
      <xdr:row>6</xdr:row>
      <xdr:rowOff>115200</xdr:rowOff>
    </xdr:from>
    <xdr:to>
      <xdr:col>12</xdr:col>
      <xdr:colOff>378360</xdr:colOff>
      <xdr:row>26</xdr:row>
      <xdr:rowOff>101880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429120</xdr:colOff>
      <xdr:row>5</xdr:row>
      <xdr:rowOff>77400</xdr:rowOff>
    </xdr:from>
    <xdr:to>
      <xdr:col>13</xdr:col>
      <xdr:colOff>497160</xdr:colOff>
      <xdr:row>25</xdr:row>
      <xdr:rowOff>64080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637560</xdr:colOff>
      <xdr:row>6</xdr:row>
      <xdr:rowOff>144000</xdr:rowOff>
    </xdr:from>
    <xdr:to>
      <xdr:col>12</xdr:col>
      <xdr:colOff>705600</xdr:colOff>
      <xdr:row>26</xdr:row>
      <xdr:rowOff>130680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2520</xdr:colOff>
      <xdr:row>4</xdr:row>
      <xdr:rowOff>105840</xdr:rowOff>
    </xdr:from>
    <xdr:to>
      <xdr:col>11</xdr:col>
      <xdr:colOff>70920</xdr:colOff>
      <xdr:row>24</xdr:row>
      <xdr:rowOff>92520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488880</xdr:colOff>
      <xdr:row>6</xdr:row>
      <xdr:rowOff>29160</xdr:rowOff>
    </xdr:from>
    <xdr:to>
      <xdr:col>12</xdr:col>
      <xdr:colOff>556920</xdr:colOff>
      <xdr:row>26</xdr:row>
      <xdr:rowOff>15840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12600</xdr:colOff>
      <xdr:row>7</xdr:row>
      <xdr:rowOff>19800</xdr:rowOff>
    </xdr:from>
    <xdr:to>
      <xdr:col>14</xdr:col>
      <xdr:colOff>81000</xdr:colOff>
      <xdr:row>27</xdr:row>
      <xdr:rowOff>6120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786240</xdr:colOff>
      <xdr:row>8</xdr:row>
      <xdr:rowOff>29160</xdr:rowOff>
    </xdr:from>
    <xdr:to>
      <xdr:col>13</xdr:col>
      <xdr:colOff>41400</xdr:colOff>
      <xdr:row>28</xdr:row>
      <xdr:rowOff>15840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290160</xdr:colOff>
      <xdr:row>4</xdr:row>
      <xdr:rowOff>67320</xdr:rowOff>
    </xdr:from>
    <xdr:to>
      <xdr:col>11</xdr:col>
      <xdr:colOff>358560</xdr:colOff>
      <xdr:row>24</xdr:row>
      <xdr:rowOff>54000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310320</xdr:colOff>
      <xdr:row>5</xdr:row>
      <xdr:rowOff>10080</xdr:rowOff>
    </xdr:from>
    <xdr:to>
      <xdr:col>12</xdr:col>
      <xdr:colOff>378360</xdr:colOff>
      <xdr:row>24</xdr:row>
      <xdr:rowOff>159120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131760</xdr:colOff>
      <xdr:row>2</xdr:row>
      <xdr:rowOff>124920</xdr:rowOff>
    </xdr:from>
    <xdr:to>
      <xdr:col>12</xdr:col>
      <xdr:colOff>199800</xdr:colOff>
      <xdr:row>22</xdr:row>
      <xdr:rowOff>111600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538200</xdr:colOff>
      <xdr:row>4</xdr:row>
      <xdr:rowOff>86760</xdr:rowOff>
    </xdr:from>
    <xdr:to>
      <xdr:col>12</xdr:col>
      <xdr:colOff>606240</xdr:colOff>
      <xdr:row>24</xdr:row>
      <xdr:rowOff>73440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261000</xdr:colOff>
      <xdr:row>4</xdr:row>
      <xdr:rowOff>48600</xdr:rowOff>
    </xdr:from>
    <xdr:to>
      <xdr:col>12</xdr:col>
      <xdr:colOff>329040</xdr:colOff>
      <xdr:row>24</xdr:row>
      <xdr:rowOff>35280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52560</xdr:colOff>
      <xdr:row>3</xdr:row>
      <xdr:rowOff>77400</xdr:rowOff>
    </xdr:from>
    <xdr:to>
      <xdr:col>12</xdr:col>
      <xdr:colOff>120600</xdr:colOff>
      <xdr:row>23</xdr:row>
      <xdr:rowOff>64080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587520</xdr:colOff>
      <xdr:row>4</xdr:row>
      <xdr:rowOff>48240</xdr:rowOff>
    </xdr:from>
    <xdr:to>
      <xdr:col>11</xdr:col>
      <xdr:colOff>655920</xdr:colOff>
      <xdr:row>24</xdr:row>
      <xdr:rowOff>34920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399240</xdr:colOff>
      <xdr:row>0</xdr:row>
      <xdr:rowOff>96120</xdr:rowOff>
    </xdr:from>
    <xdr:to>
      <xdr:col>11</xdr:col>
      <xdr:colOff>467640</xdr:colOff>
      <xdr:row>20</xdr:row>
      <xdr:rowOff>82800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22680</xdr:colOff>
      <xdr:row>2</xdr:row>
      <xdr:rowOff>720</xdr:rowOff>
    </xdr:from>
    <xdr:to>
      <xdr:col>12</xdr:col>
      <xdr:colOff>90720</xdr:colOff>
      <xdr:row>21</xdr:row>
      <xdr:rowOff>150120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627480</xdr:colOff>
      <xdr:row>3</xdr:row>
      <xdr:rowOff>48600</xdr:rowOff>
    </xdr:from>
    <xdr:to>
      <xdr:col>11</xdr:col>
      <xdr:colOff>695880</xdr:colOff>
      <xdr:row>23</xdr:row>
      <xdr:rowOff>35280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52560</xdr:colOff>
      <xdr:row>10</xdr:row>
      <xdr:rowOff>57960</xdr:rowOff>
    </xdr:from>
    <xdr:to>
      <xdr:col>12</xdr:col>
      <xdr:colOff>120600</xdr:colOff>
      <xdr:row>30</xdr:row>
      <xdr:rowOff>44640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300600</xdr:colOff>
      <xdr:row>6</xdr:row>
      <xdr:rowOff>19800</xdr:rowOff>
    </xdr:from>
    <xdr:to>
      <xdr:col>14</xdr:col>
      <xdr:colOff>369000</xdr:colOff>
      <xdr:row>26</xdr:row>
      <xdr:rowOff>6480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200880</xdr:colOff>
      <xdr:row>4</xdr:row>
      <xdr:rowOff>10440</xdr:rowOff>
    </xdr:from>
    <xdr:to>
      <xdr:col>13</xdr:col>
      <xdr:colOff>268920</xdr:colOff>
      <xdr:row>23</xdr:row>
      <xdr:rowOff>159840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27" sqref="B27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34.804000000000002</v>
      </c>
      <c r="C2">
        <v>45.33</v>
      </c>
      <c r="D2">
        <v>63.606999999999999</v>
      </c>
      <c r="E2">
        <v>88.34</v>
      </c>
    </row>
    <row r="3" spans="1:5" x14ac:dyDescent="0.2">
      <c r="A3">
        <v>2</v>
      </c>
      <c r="B3" s="1">
        <v>4.0880000000000001</v>
      </c>
      <c r="C3">
        <v>4.0419999999999998</v>
      </c>
      <c r="D3">
        <v>4.2130000000000001</v>
      </c>
      <c r="E3">
        <v>4.41</v>
      </c>
    </row>
    <row r="4" spans="1:5" x14ac:dyDescent="0.2">
      <c r="A4">
        <v>3</v>
      </c>
      <c r="B4">
        <v>1.9179999999999999</v>
      </c>
      <c r="C4">
        <v>2.0270000000000001</v>
      </c>
      <c r="D4">
        <v>1.9390000000000001</v>
      </c>
      <c r="E4">
        <v>1.909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D4" sqref="D4:D7"/>
    </sheetView>
  </sheetViews>
  <sheetFormatPr defaultRowHeight="12.75" x14ac:dyDescent="0.2"/>
  <cols>
    <col min="1" max="1025" width="11.5703125"/>
  </cols>
  <sheetData>
    <row r="1" spans="1:6" x14ac:dyDescent="0.2">
      <c r="A1" t="s">
        <v>0</v>
      </c>
      <c r="B1" t="s">
        <v>5</v>
      </c>
      <c r="C1" t="s">
        <v>6</v>
      </c>
    </row>
    <row r="2" spans="1:6" x14ac:dyDescent="0.2">
      <c r="A2">
        <v>1</v>
      </c>
      <c r="B2" s="1">
        <v>301.53300000000002</v>
      </c>
      <c r="C2" s="1">
        <v>310.22699999999998</v>
      </c>
      <c r="D2">
        <f t="shared" ref="D2:D7" si="0">ABS(B2-C2)</f>
        <v>8.69399999999996</v>
      </c>
      <c r="E2">
        <f>D2*100/B2</f>
        <v>2.8832665081433739</v>
      </c>
      <c r="F2">
        <f>C2-B2</f>
        <v>8.69399999999996</v>
      </c>
    </row>
    <row r="3" spans="1:6" x14ac:dyDescent="0.2">
      <c r="A3">
        <v>2</v>
      </c>
      <c r="B3" s="1">
        <v>32.826000000000001</v>
      </c>
      <c r="C3" s="1">
        <v>43.006</v>
      </c>
      <c r="D3">
        <f t="shared" si="0"/>
        <v>10.18</v>
      </c>
      <c r="E3">
        <f t="shared" ref="E3:E7" si="1">D3*100/B3</f>
        <v>31.012002680801803</v>
      </c>
      <c r="F3">
        <f t="shared" ref="F3:F7" si="2">C3-B3</f>
        <v>10.18</v>
      </c>
    </row>
    <row r="4" spans="1:6" x14ac:dyDescent="0.2">
      <c r="A4">
        <v>3</v>
      </c>
      <c r="B4" s="1">
        <v>29.241</v>
      </c>
      <c r="C4" s="1">
        <v>10.602</v>
      </c>
      <c r="D4">
        <f t="shared" si="0"/>
        <v>18.638999999999999</v>
      </c>
      <c r="E4">
        <f t="shared" si="1"/>
        <v>63.742690058479525</v>
      </c>
      <c r="F4">
        <f t="shared" si="2"/>
        <v>-18.638999999999999</v>
      </c>
    </row>
    <row r="5" spans="1:6" x14ac:dyDescent="0.2">
      <c r="A5">
        <v>4</v>
      </c>
      <c r="B5" s="1">
        <v>22.193000000000001</v>
      </c>
      <c r="C5" s="1">
        <v>5.4180000000000001</v>
      </c>
      <c r="D5">
        <f t="shared" si="0"/>
        <v>16.775000000000002</v>
      </c>
      <c r="E5">
        <f t="shared" si="1"/>
        <v>75.586896769251567</v>
      </c>
      <c r="F5">
        <f t="shared" si="2"/>
        <v>-16.775000000000002</v>
      </c>
    </row>
    <row r="6" spans="1:6" x14ac:dyDescent="0.2">
      <c r="A6">
        <v>5</v>
      </c>
      <c r="B6" s="1">
        <v>22.535</v>
      </c>
      <c r="C6" s="1">
        <v>5.0380000000000003</v>
      </c>
      <c r="D6">
        <f t="shared" si="0"/>
        <v>17.497</v>
      </c>
      <c r="E6">
        <f t="shared" si="1"/>
        <v>77.643665409363209</v>
      </c>
      <c r="F6">
        <f t="shared" si="2"/>
        <v>-17.497</v>
      </c>
    </row>
    <row r="7" spans="1:6" x14ac:dyDescent="0.2">
      <c r="A7">
        <v>6</v>
      </c>
      <c r="B7" s="1">
        <v>52.786000000000001</v>
      </c>
      <c r="C7" s="1">
        <v>28.335999999999999</v>
      </c>
      <c r="D7">
        <f t="shared" si="0"/>
        <v>24.450000000000003</v>
      </c>
      <c r="E7">
        <f t="shared" si="1"/>
        <v>46.31909976130035</v>
      </c>
      <c r="F7">
        <f t="shared" si="2"/>
        <v>-24.450000000000003</v>
      </c>
    </row>
    <row r="8" spans="1:6" x14ac:dyDescent="0.2">
      <c r="B8">
        <f>SUM(B2:B7)</f>
        <v>461.11400000000003</v>
      </c>
      <c r="C8">
        <f>SUM(C2:C7)</f>
        <v>402.62699999999995</v>
      </c>
      <c r="D8">
        <f>SUM(D2:D7)</f>
        <v>96.234999999999971</v>
      </c>
      <c r="E8">
        <f>D8/B8</f>
        <v>0.20870110211357704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F16" sqref="F16"/>
    </sheetView>
  </sheetViews>
  <sheetFormatPr defaultRowHeight="12.75" x14ac:dyDescent="0.2"/>
  <cols>
    <col min="1" max="1" width="11.5703125"/>
    <col min="2" max="3" width="16.7109375"/>
    <col min="4" max="1025" width="11.5703125"/>
  </cols>
  <sheetData>
    <row r="1" spans="1:6" x14ac:dyDescent="0.2">
      <c r="A1" t="s">
        <v>0</v>
      </c>
      <c r="B1" t="s">
        <v>5</v>
      </c>
      <c r="C1" t="s">
        <v>6</v>
      </c>
    </row>
    <row r="2" spans="1:6" x14ac:dyDescent="0.2">
      <c r="A2">
        <v>1</v>
      </c>
      <c r="B2" s="1">
        <v>297.22300000000001</v>
      </c>
      <c r="C2" s="1">
        <v>372.428</v>
      </c>
      <c r="D2">
        <f t="shared" ref="D2:D13" si="0">ABS(B2-C2)</f>
        <v>75.204999999999984</v>
      </c>
      <c r="E2">
        <f>D2*100/B2</f>
        <v>25.302550610147929</v>
      </c>
      <c r="F2">
        <f>C2-B2</f>
        <v>75.204999999999984</v>
      </c>
    </row>
    <row r="3" spans="1:6" x14ac:dyDescent="0.2">
      <c r="A3">
        <v>2</v>
      </c>
      <c r="B3" s="1">
        <v>7.19</v>
      </c>
      <c r="C3" s="1">
        <v>7.4580000000000002</v>
      </c>
      <c r="D3">
        <f t="shared" si="0"/>
        <v>0.26799999999999979</v>
      </c>
      <c r="E3">
        <f t="shared" ref="E3:E13" si="1">D3*100/B3</f>
        <v>3.7273991655076464</v>
      </c>
      <c r="F3">
        <f t="shared" ref="F3:F13" si="2">C3-B3</f>
        <v>0.26799999999999979</v>
      </c>
    </row>
    <row r="4" spans="1:6" x14ac:dyDescent="0.2">
      <c r="A4">
        <v>3</v>
      </c>
      <c r="B4" s="1">
        <v>18.437000000000001</v>
      </c>
      <c r="C4" s="1">
        <v>25.283000000000001</v>
      </c>
      <c r="D4">
        <f t="shared" si="0"/>
        <v>6.8460000000000001</v>
      </c>
      <c r="E4">
        <f t="shared" si="1"/>
        <v>37.131854423170793</v>
      </c>
      <c r="F4">
        <f t="shared" si="2"/>
        <v>6.8460000000000001</v>
      </c>
    </row>
    <row r="5" spans="1:6" x14ac:dyDescent="0.2">
      <c r="A5">
        <v>4</v>
      </c>
      <c r="B5" s="1">
        <v>8.61</v>
      </c>
      <c r="C5" s="1">
        <v>18.100999999999999</v>
      </c>
      <c r="D5">
        <f t="shared" si="0"/>
        <v>9.4909999999999997</v>
      </c>
      <c r="E5">
        <f t="shared" si="1"/>
        <v>110.23228803716609</v>
      </c>
      <c r="F5">
        <f t="shared" si="2"/>
        <v>9.4909999999999997</v>
      </c>
    </row>
    <row r="6" spans="1:6" x14ac:dyDescent="0.2">
      <c r="A6">
        <v>5</v>
      </c>
      <c r="B6" s="1">
        <v>16.146000000000001</v>
      </c>
      <c r="C6" s="1">
        <v>22.917000000000002</v>
      </c>
      <c r="D6">
        <f t="shared" si="0"/>
        <v>6.7710000000000008</v>
      </c>
      <c r="E6">
        <f t="shared" si="1"/>
        <v>41.936083240431074</v>
      </c>
      <c r="F6">
        <f t="shared" si="2"/>
        <v>6.7710000000000008</v>
      </c>
    </row>
    <row r="7" spans="1:6" x14ac:dyDescent="0.2">
      <c r="A7">
        <v>6</v>
      </c>
      <c r="B7" s="1">
        <v>7.5869999999999997</v>
      </c>
      <c r="C7" s="1">
        <v>9.7230000000000008</v>
      </c>
      <c r="D7">
        <f t="shared" si="0"/>
        <v>2.136000000000001</v>
      </c>
      <c r="E7">
        <f t="shared" si="1"/>
        <v>28.153420324238844</v>
      </c>
      <c r="F7">
        <f t="shared" si="2"/>
        <v>2.136000000000001</v>
      </c>
    </row>
    <row r="8" spans="1:6" x14ac:dyDescent="0.2">
      <c r="A8">
        <v>7</v>
      </c>
      <c r="B8" s="1">
        <v>15.742000000000001</v>
      </c>
      <c r="C8" s="1">
        <v>23.646000000000001</v>
      </c>
      <c r="D8">
        <f t="shared" si="0"/>
        <v>7.9039999999999999</v>
      </c>
      <c r="E8">
        <f t="shared" si="1"/>
        <v>50.209630288400454</v>
      </c>
      <c r="F8">
        <f t="shared" si="2"/>
        <v>7.9039999999999999</v>
      </c>
    </row>
    <row r="9" spans="1:6" x14ac:dyDescent="0.2">
      <c r="A9">
        <v>8</v>
      </c>
      <c r="B9" s="1">
        <v>7.2709999999999999</v>
      </c>
      <c r="C9" s="1">
        <v>8.4420000000000002</v>
      </c>
      <c r="D9">
        <f t="shared" si="0"/>
        <v>1.1710000000000003</v>
      </c>
      <c r="E9">
        <f t="shared" si="1"/>
        <v>16.105074955301887</v>
      </c>
      <c r="F9">
        <f t="shared" si="2"/>
        <v>1.1710000000000003</v>
      </c>
    </row>
    <row r="10" spans="1:6" x14ac:dyDescent="0.2">
      <c r="A10">
        <v>9</v>
      </c>
      <c r="B10" s="1">
        <v>15.494999999999999</v>
      </c>
      <c r="C10" s="1">
        <v>23.292000000000002</v>
      </c>
      <c r="D10">
        <f t="shared" si="0"/>
        <v>7.7970000000000024</v>
      </c>
      <c r="E10">
        <f t="shared" si="1"/>
        <v>50.319457889641839</v>
      </c>
      <c r="F10">
        <f t="shared" si="2"/>
        <v>7.7970000000000024</v>
      </c>
    </row>
    <row r="11" spans="1:6" x14ac:dyDescent="0.2">
      <c r="A11">
        <v>10</v>
      </c>
      <c r="B11" s="1">
        <v>7.1589999999999998</v>
      </c>
      <c r="C11" s="1">
        <v>9.2010000000000005</v>
      </c>
      <c r="D11">
        <f t="shared" si="0"/>
        <v>2.0420000000000007</v>
      </c>
      <c r="E11">
        <f t="shared" si="1"/>
        <v>28.523536806816605</v>
      </c>
      <c r="F11">
        <f t="shared" si="2"/>
        <v>2.0420000000000007</v>
      </c>
    </row>
    <row r="12" spans="1:6" x14ac:dyDescent="0.2">
      <c r="A12">
        <v>11</v>
      </c>
      <c r="B12" s="1">
        <v>15.375</v>
      </c>
      <c r="C12" s="1">
        <v>24.835999999999999</v>
      </c>
      <c r="D12">
        <f t="shared" si="0"/>
        <v>9.4609999999999985</v>
      </c>
      <c r="E12">
        <f t="shared" si="1"/>
        <v>61.534959349593493</v>
      </c>
      <c r="F12">
        <f t="shared" si="2"/>
        <v>9.4609999999999985</v>
      </c>
    </row>
    <row r="13" spans="1:6" x14ac:dyDescent="0.2">
      <c r="A13">
        <v>12</v>
      </c>
      <c r="B13" s="1">
        <v>6.992</v>
      </c>
      <c r="C13" s="1">
        <v>6.2240000000000002</v>
      </c>
      <c r="D13">
        <f t="shared" si="0"/>
        <v>0.76799999999999979</v>
      </c>
      <c r="E13">
        <f t="shared" si="1"/>
        <v>10.983981693363843</v>
      </c>
      <c r="F13">
        <f t="shared" si="2"/>
        <v>-0.76799999999999979</v>
      </c>
    </row>
    <row r="14" spans="1:6" x14ac:dyDescent="0.2">
      <c r="B14">
        <f>SUM(B2:B13)</f>
        <v>423.22700000000009</v>
      </c>
      <c r="C14">
        <f>SUM(C2:C13)</f>
        <v>551.55100000000016</v>
      </c>
      <c r="D14">
        <f>SUM(D2:D13)</f>
        <v>129.85999999999999</v>
      </c>
      <c r="E14">
        <f>D14/B14</f>
        <v>0.30683297615700311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F14" sqref="F14"/>
    </sheetView>
  </sheetViews>
  <sheetFormatPr defaultRowHeight="12.75" x14ac:dyDescent="0.2"/>
  <cols>
    <col min="1" max="1025" width="11.5703125"/>
  </cols>
  <sheetData>
    <row r="1" spans="1:6" x14ac:dyDescent="0.2">
      <c r="A1" t="s">
        <v>0</v>
      </c>
      <c r="B1" t="s">
        <v>5</v>
      </c>
      <c r="C1" t="s">
        <v>6</v>
      </c>
    </row>
    <row r="2" spans="1:6" x14ac:dyDescent="0.2">
      <c r="A2">
        <v>1</v>
      </c>
      <c r="B2" s="1">
        <v>278.94900000000001</v>
      </c>
      <c r="C2" s="1">
        <v>352.505</v>
      </c>
      <c r="D2">
        <f t="shared" ref="D2:D11" si="0">ABS(B2-C2)</f>
        <v>73.555999999999983</v>
      </c>
      <c r="E2">
        <f>D2/B2</f>
        <v>0.26368977841827712</v>
      </c>
      <c r="F2">
        <f>C2-B2</f>
        <v>73.555999999999983</v>
      </c>
    </row>
    <row r="3" spans="1:6" x14ac:dyDescent="0.2">
      <c r="A3">
        <v>2</v>
      </c>
      <c r="B3" s="1">
        <v>7.6669999999999998</v>
      </c>
      <c r="C3" s="1">
        <v>7.1310000000000002</v>
      </c>
      <c r="D3">
        <f t="shared" si="0"/>
        <v>0.53599999999999959</v>
      </c>
      <c r="E3">
        <f t="shared" ref="E3:E11" si="1">D3/B3</f>
        <v>6.9910003912873303E-2</v>
      </c>
      <c r="F3">
        <f t="shared" ref="F3:F11" si="2">C3-B3</f>
        <v>-0.53599999999999959</v>
      </c>
    </row>
    <row r="4" spans="1:6" x14ac:dyDescent="0.2">
      <c r="A4">
        <v>3</v>
      </c>
      <c r="B4" s="1">
        <v>7.5549999999999997</v>
      </c>
      <c r="C4" s="1">
        <v>7.298</v>
      </c>
      <c r="D4">
        <f t="shared" si="0"/>
        <v>0.25699999999999967</v>
      </c>
      <c r="E4">
        <f t="shared" si="1"/>
        <v>3.4017207147584341E-2</v>
      </c>
      <c r="F4">
        <f t="shared" si="2"/>
        <v>-0.25699999999999967</v>
      </c>
    </row>
    <row r="5" spans="1:6" x14ac:dyDescent="0.2">
      <c r="A5">
        <v>4</v>
      </c>
      <c r="B5" s="1">
        <v>7.351</v>
      </c>
      <c r="C5" s="1">
        <v>7.6769999999999996</v>
      </c>
      <c r="D5">
        <f t="shared" si="0"/>
        <v>0.32599999999999962</v>
      </c>
      <c r="E5">
        <f t="shared" si="1"/>
        <v>4.4347707794857791E-2</v>
      </c>
      <c r="F5">
        <f t="shared" si="2"/>
        <v>0.32599999999999962</v>
      </c>
    </row>
    <row r="6" spans="1:6" x14ac:dyDescent="0.2">
      <c r="A6">
        <v>5</v>
      </c>
      <c r="B6" s="1">
        <v>7.44</v>
      </c>
      <c r="C6" s="1">
        <v>6.6980000000000004</v>
      </c>
      <c r="D6">
        <f t="shared" si="0"/>
        <v>0.74199999999999999</v>
      </c>
      <c r="E6">
        <f t="shared" si="1"/>
        <v>9.9731182795698925E-2</v>
      </c>
      <c r="F6">
        <f t="shared" si="2"/>
        <v>-0.74199999999999999</v>
      </c>
    </row>
    <row r="7" spans="1:6" x14ac:dyDescent="0.2">
      <c r="A7">
        <v>6</v>
      </c>
      <c r="B7" s="1">
        <v>7.5609999999999999</v>
      </c>
      <c r="C7" s="1">
        <v>7.0209999999999999</v>
      </c>
      <c r="D7">
        <f t="shared" si="0"/>
        <v>0.54</v>
      </c>
      <c r="E7">
        <f t="shared" si="1"/>
        <v>7.1419124454437252E-2</v>
      </c>
      <c r="F7">
        <f t="shared" si="2"/>
        <v>-0.54</v>
      </c>
    </row>
    <row r="8" spans="1:6" x14ac:dyDescent="0.2">
      <c r="A8">
        <v>7</v>
      </c>
      <c r="B8" s="1">
        <v>7.5259999999999998</v>
      </c>
      <c r="C8" s="1">
        <v>6.5010000000000003</v>
      </c>
      <c r="D8">
        <f t="shared" si="0"/>
        <v>1.0249999999999995</v>
      </c>
      <c r="E8">
        <f t="shared" si="1"/>
        <v>0.13619452564443257</v>
      </c>
      <c r="F8">
        <f t="shared" si="2"/>
        <v>-1.0249999999999995</v>
      </c>
    </row>
    <row r="9" spans="1:6" x14ac:dyDescent="0.2">
      <c r="A9">
        <v>8</v>
      </c>
      <c r="B9" s="1">
        <v>7.3250000000000002</v>
      </c>
      <c r="C9" s="1">
        <v>7.9409999999999998</v>
      </c>
      <c r="D9">
        <f t="shared" si="0"/>
        <v>0.61599999999999966</v>
      </c>
      <c r="E9">
        <f t="shared" si="1"/>
        <v>8.4095563139931689E-2</v>
      </c>
      <c r="F9">
        <f t="shared" si="2"/>
        <v>0.61599999999999966</v>
      </c>
    </row>
    <row r="10" spans="1:6" x14ac:dyDescent="0.2">
      <c r="A10">
        <v>9</v>
      </c>
      <c r="B10" s="1">
        <v>7.4260000000000002</v>
      </c>
      <c r="C10" s="1">
        <v>6.9390000000000001</v>
      </c>
      <c r="D10">
        <f t="shared" si="0"/>
        <v>0.4870000000000001</v>
      </c>
      <c r="E10">
        <f t="shared" si="1"/>
        <v>6.5580393213035298E-2</v>
      </c>
      <c r="F10">
        <f t="shared" si="2"/>
        <v>-0.4870000000000001</v>
      </c>
    </row>
    <row r="11" spans="1:6" x14ac:dyDescent="0.2">
      <c r="A11">
        <v>10</v>
      </c>
      <c r="B11" s="1">
        <v>7.4370000000000003</v>
      </c>
      <c r="C11" s="1">
        <v>6.3869999999999996</v>
      </c>
      <c r="D11">
        <f t="shared" si="0"/>
        <v>1.0500000000000007</v>
      </c>
      <c r="E11">
        <f t="shared" si="1"/>
        <v>0.14118596208148457</v>
      </c>
      <c r="F11">
        <f t="shared" si="2"/>
        <v>-1.0500000000000007</v>
      </c>
    </row>
    <row r="12" spans="1:6" x14ac:dyDescent="0.2">
      <c r="B12">
        <f>SUM(B2:B11)</f>
        <v>346.23699999999997</v>
      </c>
      <c r="C12">
        <f>SUM(C2:C11)</f>
        <v>416.09799999999996</v>
      </c>
      <c r="D12">
        <f>SUM(D2:D11)</f>
        <v>79.134999999999991</v>
      </c>
      <c r="E12">
        <f>D12/B12</f>
        <v>0.22855731767546505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20" sqref="C20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287.23099999999999</v>
      </c>
      <c r="C2" s="1">
        <v>325.22199999999998</v>
      </c>
      <c r="D2">
        <f>ABS(B2-C2)</f>
        <v>37.990999999999985</v>
      </c>
    </row>
    <row r="3" spans="1:5" x14ac:dyDescent="0.2">
      <c r="A3">
        <v>2</v>
      </c>
      <c r="B3" s="1">
        <v>65.271000000000001</v>
      </c>
      <c r="C3" s="1">
        <v>77.837999999999994</v>
      </c>
      <c r="D3">
        <f>ABS(B3-C3)</f>
        <v>12.566999999999993</v>
      </c>
    </row>
    <row r="4" spans="1:5" x14ac:dyDescent="0.2">
      <c r="B4">
        <f>SUM(B2:B3)</f>
        <v>352.50200000000001</v>
      </c>
      <c r="C4">
        <f>SUM(C2:C3)</f>
        <v>403.05999999999995</v>
      </c>
      <c r="D4">
        <f>SUM(D2:D3)</f>
        <v>50.557999999999979</v>
      </c>
      <c r="E4">
        <f>D4/B4</f>
        <v>0.14342613658929587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F3" sqref="F3"/>
    </sheetView>
  </sheetViews>
  <sheetFormatPr defaultRowHeight="12.75" x14ac:dyDescent="0.2"/>
  <cols>
    <col min="1" max="1025" width="11.5703125"/>
  </cols>
  <sheetData>
    <row r="1" spans="1:6" x14ac:dyDescent="0.2">
      <c r="A1" t="s">
        <v>0</v>
      </c>
      <c r="B1" t="s">
        <v>5</v>
      </c>
      <c r="C1" t="s">
        <v>6</v>
      </c>
    </row>
    <row r="2" spans="1:6" x14ac:dyDescent="0.2">
      <c r="A2">
        <v>1</v>
      </c>
      <c r="B2" s="1">
        <v>493.50599999999997</v>
      </c>
      <c r="C2" s="1">
        <v>515.81100000000004</v>
      </c>
      <c r="D2">
        <f t="shared" ref="D2:D7" si="0">ABS(B2-C2)</f>
        <v>22.305000000000064</v>
      </c>
      <c r="F2">
        <f>D2/B2</f>
        <v>4.5197018881229539E-2</v>
      </c>
    </row>
    <row r="3" spans="1:6" x14ac:dyDescent="0.2">
      <c r="A3">
        <v>2</v>
      </c>
      <c r="B3" s="1">
        <v>33.877000000000002</v>
      </c>
      <c r="C3" s="1">
        <v>43.006</v>
      </c>
      <c r="D3">
        <f t="shared" si="0"/>
        <v>9.1289999999999978</v>
      </c>
    </row>
    <row r="4" spans="1:6" x14ac:dyDescent="0.2">
      <c r="A4">
        <v>3</v>
      </c>
      <c r="B4" s="1">
        <v>29.420999999999999</v>
      </c>
      <c r="C4" s="1">
        <v>10.602</v>
      </c>
      <c r="D4">
        <f t="shared" si="0"/>
        <v>18.818999999999999</v>
      </c>
    </row>
    <row r="5" spans="1:6" x14ac:dyDescent="0.2">
      <c r="A5">
        <v>4</v>
      </c>
      <c r="B5" s="1">
        <v>19.795000000000002</v>
      </c>
      <c r="C5" s="1">
        <v>5.4180000000000001</v>
      </c>
      <c r="D5">
        <f t="shared" si="0"/>
        <v>14.377000000000002</v>
      </c>
    </row>
    <row r="6" spans="1:6" x14ac:dyDescent="0.2">
      <c r="A6">
        <v>5</v>
      </c>
      <c r="B6" s="1">
        <v>19.942</v>
      </c>
      <c r="C6" s="1">
        <v>5.0380000000000003</v>
      </c>
      <c r="D6">
        <f t="shared" si="0"/>
        <v>14.904</v>
      </c>
    </row>
    <row r="7" spans="1:6" x14ac:dyDescent="0.2">
      <c r="A7">
        <v>6</v>
      </c>
      <c r="B7" s="1">
        <v>47.420999999999999</v>
      </c>
      <c r="C7" s="1">
        <v>28.335999999999999</v>
      </c>
      <c r="D7">
        <f t="shared" si="0"/>
        <v>19.085000000000001</v>
      </c>
    </row>
    <row r="8" spans="1:6" x14ac:dyDescent="0.2">
      <c r="B8">
        <f>SUM(B2:B7)</f>
        <v>643.96199999999999</v>
      </c>
      <c r="C8">
        <f>SUM(C2:C7)</f>
        <v>608.21100000000001</v>
      </c>
      <c r="D8">
        <f>SUM(D2:D7)</f>
        <v>98.619000000000057</v>
      </c>
      <c r="E8">
        <f>D8/B8</f>
        <v>0.15314412962255547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M26" sqref="M26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508.49</v>
      </c>
      <c r="C2" s="1">
        <v>660.26900000000001</v>
      </c>
      <c r="D2">
        <f t="shared" ref="D2:D13" si="0">ABS(B2-C2)</f>
        <v>151.779</v>
      </c>
    </row>
    <row r="3" spans="1:5" x14ac:dyDescent="0.2">
      <c r="A3">
        <v>2</v>
      </c>
      <c r="B3" s="1">
        <v>7.2969999999999997</v>
      </c>
      <c r="C3" s="1">
        <v>7.4580000000000002</v>
      </c>
      <c r="D3">
        <f t="shared" si="0"/>
        <v>0.16100000000000048</v>
      </c>
    </row>
    <row r="4" spans="1:5" x14ac:dyDescent="0.2">
      <c r="A4">
        <v>3</v>
      </c>
      <c r="B4" s="1">
        <v>18.629000000000001</v>
      </c>
      <c r="C4" s="1">
        <v>25.283000000000001</v>
      </c>
      <c r="D4">
        <f t="shared" si="0"/>
        <v>6.6539999999999999</v>
      </c>
    </row>
    <row r="5" spans="1:5" x14ac:dyDescent="0.2">
      <c r="A5">
        <v>4</v>
      </c>
      <c r="B5" s="1">
        <v>8.2059999999999995</v>
      </c>
      <c r="C5" s="1">
        <v>18.100999999999999</v>
      </c>
      <c r="D5">
        <f t="shared" si="0"/>
        <v>9.8949999999999996</v>
      </c>
    </row>
    <row r="6" spans="1:5" x14ac:dyDescent="0.2">
      <c r="A6">
        <v>5</v>
      </c>
      <c r="B6" s="1">
        <v>16.477</v>
      </c>
      <c r="C6" s="1">
        <v>22.917000000000002</v>
      </c>
      <c r="D6">
        <f t="shared" si="0"/>
        <v>6.4400000000000013</v>
      </c>
    </row>
    <row r="7" spans="1:5" x14ac:dyDescent="0.2">
      <c r="A7">
        <v>6</v>
      </c>
      <c r="B7" s="1">
        <v>7.4690000000000003</v>
      </c>
      <c r="C7" s="1">
        <v>9.7230000000000008</v>
      </c>
      <c r="D7">
        <f t="shared" si="0"/>
        <v>2.2540000000000004</v>
      </c>
    </row>
    <row r="8" spans="1:5" x14ac:dyDescent="0.2">
      <c r="A8">
        <v>7</v>
      </c>
      <c r="B8" s="1">
        <v>16.042999999999999</v>
      </c>
      <c r="C8" s="1">
        <v>23.646000000000001</v>
      </c>
      <c r="D8">
        <f t="shared" si="0"/>
        <v>7.6030000000000015</v>
      </c>
    </row>
    <row r="9" spans="1:5" x14ac:dyDescent="0.2">
      <c r="A9">
        <v>8</v>
      </c>
      <c r="B9" s="1">
        <v>7.2140000000000004</v>
      </c>
      <c r="C9" s="1">
        <v>8.4420000000000002</v>
      </c>
      <c r="D9">
        <f t="shared" si="0"/>
        <v>1.2279999999999998</v>
      </c>
    </row>
    <row r="10" spans="1:5" x14ac:dyDescent="0.2">
      <c r="A10">
        <v>9</v>
      </c>
      <c r="B10" s="1">
        <v>15.763999999999999</v>
      </c>
      <c r="C10" s="1">
        <v>23.292000000000002</v>
      </c>
      <c r="D10">
        <f t="shared" si="0"/>
        <v>7.5280000000000022</v>
      </c>
    </row>
    <row r="11" spans="1:5" x14ac:dyDescent="0.2">
      <c r="A11">
        <v>10</v>
      </c>
      <c r="B11" s="1">
        <v>7.0670000000000002</v>
      </c>
      <c r="C11" s="1">
        <v>9.2010000000000005</v>
      </c>
      <c r="D11">
        <f t="shared" si="0"/>
        <v>2.1340000000000003</v>
      </c>
    </row>
    <row r="12" spans="1:5" x14ac:dyDescent="0.2">
      <c r="A12">
        <v>11</v>
      </c>
      <c r="B12" s="1">
        <v>16.027999999999999</v>
      </c>
      <c r="C12" s="1">
        <v>24.835999999999999</v>
      </c>
      <c r="D12">
        <f t="shared" si="0"/>
        <v>8.8079999999999998</v>
      </c>
    </row>
    <row r="13" spans="1:5" x14ac:dyDescent="0.2">
      <c r="A13">
        <v>12</v>
      </c>
      <c r="B13" s="1">
        <v>7.0640000000000001</v>
      </c>
      <c r="C13" s="1">
        <v>6.2240000000000002</v>
      </c>
      <c r="D13">
        <f t="shared" si="0"/>
        <v>0.83999999999999986</v>
      </c>
    </row>
    <row r="14" spans="1:5" x14ac:dyDescent="0.2">
      <c r="B14">
        <f>SUM(B2:B13)</f>
        <v>635.74800000000016</v>
      </c>
      <c r="C14">
        <f>SUM(C2:C13)</f>
        <v>839.39200000000005</v>
      </c>
      <c r="D14">
        <f>SUM(D2:D13)</f>
        <v>205.32399999999998</v>
      </c>
      <c r="E14">
        <f>D14/B14</f>
        <v>0.32296444503167909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A26" sqref="A26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523.56100000000004</v>
      </c>
      <c r="C2" s="1">
        <v>633.98199999999997</v>
      </c>
      <c r="D2">
        <f t="shared" ref="D2:D11" si="0">ABS(B2-C2)</f>
        <v>110.42099999999994</v>
      </c>
    </row>
    <row r="3" spans="1:5" x14ac:dyDescent="0.2">
      <c r="A3">
        <v>2</v>
      </c>
      <c r="B3" s="1">
        <v>7.5529999999999999</v>
      </c>
      <c r="C3" s="1">
        <v>7.1310000000000002</v>
      </c>
      <c r="D3">
        <f t="shared" si="0"/>
        <v>0.42199999999999971</v>
      </c>
    </row>
    <row r="4" spans="1:5" x14ac:dyDescent="0.2">
      <c r="A4">
        <v>3</v>
      </c>
      <c r="B4" s="1">
        <v>7.2939999999999996</v>
      </c>
      <c r="C4" s="1">
        <v>7.298</v>
      </c>
      <c r="D4">
        <f t="shared" si="0"/>
        <v>4.0000000000004476E-3</v>
      </c>
    </row>
    <row r="5" spans="1:5" x14ac:dyDescent="0.2">
      <c r="A5">
        <v>4</v>
      </c>
      <c r="B5" s="1">
        <v>7.3940000000000001</v>
      </c>
      <c r="C5" s="1">
        <v>7.6769999999999996</v>
      </c>
      <c r="D5">
        <f t="shared" si="0"/>
        <v>0.28299999999999947</v>
      </c>
    </row>
    <row r="6" spans="1:5" x14ac:dyDescent="0.2">
      <c r="A6">
        <v>5</v>
      </c>
      <c r="B6" s="1">
        <v>7.351</v>
      </c>
      <c r="C6" s="1">
        <v>6.6980000000000004</v>
      </c>
      <c r="D6">
        <f t="shared" si="0"/>
        <v>0.65299999999999958</v>
      </c>
    </row>
    <row r="7" spans="1:5" x14ac:dyDescent="0.2">
      <c r="A7">
        <v>6</v>
      </c>
      <c r="B7" s="1">
        <v>7.2560000000000002</v>
      </c>
      <c r="C7" s="1">
        <v>7.0209999999999999</v>
      </c>
      <c r="D7">
        <f t="shared" si="0"/>
        <v>0.23500000000000032</v>
      </c>
    </row>
    <row r="8" spans="1:5" x14ac:dyDescent="0.2">
      <c r="A8">
        <v>7</v>
      </c>
      <c r="B8" s="1">
        <v>7.54</v>
      </c>
      <c r="C8" s="1">
        <v>6.5010000000000003</v>
      </c>
      <c r="D8">
        <f t="shared" si="0"/>
        <v>1.0389999999999997</v>
      </c>
    </row>
    <row r="9" spans="1:5" x14ac:dyDescent="0.2">
      <c r="A9">
        <v>8</v>
      </c>
      <c r="B9" s="1">
        <v>7.46</v>
      </c>
      <c r="C9" s="1">
        <v>7.9409999999999998</v>
      </c>
      <c r="D9">
        <f t="shared" si="0"/>
        <v>0.48099999999999987</v>
      </c>
    </row>
    <row r="10" spans="1:5" x14ac:dyDescent="0.2">
      <c r="A10">
        <v>9</v>
      </c>
      <c r="B10" s="1">
        <v>7.2939999999999996</v>
      </c>
      <c r="C10" s="1">
        <v>6.9390000000000001</v>
      </c>
      <c r="D10">
        <f t="shared" si="0"/>
        <v>0.35499999999999954</v>
      </c>
    </row>
    <row r="11" spans="1:5" x14ac:dyDescent="0.2">
      <c r="A11">
        <v>10</v>
      </c>
      <c r="B11" s="1">
        <v>7.069</v>
      </c>
      <c r="C11" s="1">
        <v>6.3869999999999996</v>
      </c>
      <c r="D11">
        <f t="shared" si="0"/>
        <v>0.68200000000000038</v>
      </c>
    </row>
    <row r="12" spans="1:5" x14ac:dyDescent="0.2">
      <c r="B12">
        <f>SUM(B2:B11)</f>
        <v>589.77199999999993</v>
      </c>
      <c r="C12">
        <f>SUM(C2:C11)</f>
        <v>697.57499999999982</v>
      </c>
      <c r="D12">
        <f>SUM(D2:D11)</f>
        <v>114.57499999999995</v>
      </c>
      <c r="E12">
        <f>D12/B12</f>
        <v>0.19426998908052595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24" sqref="C24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451.94200000000001</v>
      </c>
      <c r="C2" s="1">
        <v>471.85</v>
      </c>
      <c r="D2">
        <f>ABS(C2-B2)</f>
        <v>19.908000000000015</v>
      </c>
    </row>
    <row r="3" spans="1:5" x14ac:dyDescent="0.2">
      <c r="A3">
        <v>2</v>
      </c>
      <c r="B3" s="1">
        <v>66.45</v>
      </c>
      <c r="C3" s="1">
        <v>77.837999999999994</v>
      </c>
      <c r="D3">
        <f>ABS(C3-B3)</f>
        <v>11.387999999999991</v>
      </c>
    </row>
    <row r="4" spans="1:5" x14ac:dyDescent="0.2">
      <c r="B4">
        <f>SUM(B2:B3)</f>
        <v>518.39200000000005</v>
      </c>
      <c r="C4">
        <f>SUM(C2:C3)</f>
        <v>549.68799999999999</v>
      </c>
      <c r="D4">
        <f>SUM(D2:D3)</f>
        <v>31.296000000000006</v>
      </c>
      <c r="E4">
        <f>D4/B4</f>
        <v>6.0371302026265845E-2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E12" sqref="E12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652.779</v>
      </c>
      <c r="C2" s="1">
        <v>594.35900000000004</v>
      </c>
      <c r="D2">
        <f t="shared" ref="D2:D7" si="0">ABS(B2-C2)</f>
        <v>58.419999999999959</v>
      </c>
    </row>
    <row r="3" spans="1:5" x14ac:dyDescent="0.2">
      <c r="A3">
        <v>2</v>
      </c>
      <c r="B3" s="1">
        <v>37.311</v>
      </c>
      <c r="C3" s="1">
        <v>43.006</v>
      </c>
      <c r="D3">
        <f t="shared" si="0"/>
        <v>5.6950000000000003</v>
      </c>
    </row>
    <row r="4" spans="1:5" x14ac:dyDescent="0.2">
      <c r="A4">
        <v>3</v>
      </c>
      <c r="B4" s="1">
        <v>32.366999999999997</v>
      </c>
      <c r="C4" s="1">
        <v>10.602</v>
      </c>
      <c r="D4">
        <f t="shared" si="0"/>
        <v>21.764999999999997</v>
      </c>
    </row>
    <row r="5" spans="1:5" x14ac:dyDescent="0.2">
      <c r="A5">
        <v>4</v>
      </c>
      <c r="B5" s="1">
        <v>23.959</v>
      </c>
      <c r="C5" s="1">
        <v>5.4180000000000001</v>
      </c>
      <c r="D5">
        <f t="shared" si="0"/>
        <v>18.541</v>
      </c>
    </row>
    <row r="6" spans="1:5" x14ac:dyDescent="0.2">
      <c r="A6">
        <v>5</v>
      </c>
      <c r="B6" s="1">
        <v>23.27</v>
      </c>
      <c r="C6" s="1">
        <v>5.0380000000000003</v>
      </c>
      <c r="D6">
        <f t="shared" si="0"/>
        <v>18.231999999999999</v>
      </c>
    </row>
    <row r="7" spans="1:5" x14ac:dyDescent="0.2">
      <c r="A7">
        <v>6</v>
      </c>
      <c r="B7" s="1">
        <v>58.845999999999997</v>
      </c>
      <c r="C7" s="1">
        <v>28.335999999999999</v>
      </c>
      <c r="D7">
        <f t="shared" si="0"/>
        <v>30.509999999999998</v>
      </c>
    </row>
    <row r="8" spans="1:5" x14ac:dyDescent="0.2">
      <c r="B8">
        <f>SUM(B2:B7)</f>
        <v>828.53199999999993</v>
      </c>
      <c r="C8">
        <f>SUM(C2:C7)</f>
        <v>686.75900000000001</v>
      </c>
      <c r="D8">
        <f>SUM(D2:D7)</f>
        <v>153.16299999999995</v>
      </c>
      <c r="E8">
        <f>D8/B8</f>
        <v>0.18486069337092589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E18" sqref="E18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688.495</v>
      </c>
      <c r="C2" s="1">
        <v>708.31799999999998</v>
      </c>
      <c r="D2">
        <f t="shared" ref="D2:D13" si="0">ABS(B2-C2)</f>
        <v>19.822999999999979</v>
      </c>
    </row>
    <row r="3" spans="1:5" x14ac:dyDescent="0.2">
      <c r="A3">
        <v>2</v>
      </c>
      <c r="B3" s="1">
        <v>7.1639999999999997</v>
      </c>
      <c r="C3" s="1">
        <v>7.4580000000000002</v>
      </c>
      <c r="D3">
        <f t="shared" si="0"/>
        <v>0.29400000000000048</v>
      </c>
    </row>
    <row r="4" spans="1:5" x14ac:dyDescent="0.2">
      <c r="A4">
        <v>3</v>
      </c>
      <c r="B4" s="1">
        <v>19.959</v>
      </c>
      <c r="C4" s="1">
        <v>25.283000000000001</v>
      </c>
      <c r="D4">
        <f t="shared" si="0"/>
        <v>5.3240000000000016</v>
      </c>
    </row>
    <row r="5" spans="1:5" x14ac:dyDescent="0.2">
      <c r="A5">
        <v>4</v>
      </c>
      <c r="B5" s="1">
        <v>8.1820000000000004</v>
      </c>
      <c r="C5" s="1">
        <v>18.100999999999999</v>
      </c>
      <c r="D5">
        <f t="shared" si="0"/>
        <v>9.9189999999999987</v>
      </c>
    </row>
    <row r="6" spans="1:5" x14ac:dyDescent="0.2">
      <c r="A6">
        <v>5</v>
      </c>
      <c r="B6" s="1">
        <v>16.521000000000001</v>
      </c>
      <c r="C6" s="1">
        <v>22.917000000000002</v>
      </c>
      <c r="D6">
        <f t="shared" si="0"/>
        <v>6.3960000000000008</v>
      </c>
    </row>
    <row r="7" spans="1:5" x14ac:dyDescent="0.2">
      <c r="A7">
        <v>6</v>
      </c>
      <c r="B7" s="1">
        <v>7.4009999999999998</v>
      </c>
      <c r="C7" s="1">
        <v>9.7230000000000008</v>
      </c>
      <c r="D7">
        <f t="shared" si="0"/>
        <v>2.322000000000001</v>
      </c>
    </row>
    <row r="8" spans="1:5" x14ac:dyDescent="0.2">
      <c r="A8">
        <v>7</v>
      </c>
      <c r="B8" s="1">
        <v>15.93</v>
      </c>
      <c r="C8" s="1">
        <v>23.646000000000001</v>
      </c>
      <c r="D8">
        <f t="shared" si="0"/>
        <v>7.7160000000000011</v>
      </c>
    </row>
    <row r="9" spans="1:5" x14ac:dyDescent="0.2">
      <c r="A9">
        <v>8</v>
      </c>
      <c r="B9" s="1">
        <v>7.2149999999999999</v>
      </c>
      <c r="C9" s="1">
        <v>8.4420000000000002</v>
      </c>
      <c r="D9">
        <f t="shared" si="0"/>
        <v>1.2270000000000003</v>
      </c>
    </row>
    <row r="10" spans="1:5" x14ac:dyDescent="0.2">
      <c r="A10">
        <v>9</v>
      </c>
      <c r="B10" s="1">
        <v>15.849</v>
      </c>
      <c r="C10" s="1">
        <v>23.292000000000002</v>
      </c>
      <c r="D10">
        <f t="shared" si="0"/>
        <v>7.4430000000000014</v>
      </c>
    </row>
    <row r="11" spans="1:5" x14ac:dyDescent="0.2">
      <c r="A11">
        <v>10</v>
      </c>
      <c r="B11" s="1">
        <v>7.0789999999999997</v>
      </c>
      <c r="C11" s="1">
        <v>9.2010000000000005</v>
      </c>
      <c r="D11">
        <f t="shared" si="0"/>
        <v>2.1220000000000008</v>
      </c>
    </row>
    <row r="12" spans="1:5" x14ac:dyDescent="0.2">
      <c r="A12">
        <v>11</v>
      </c>
      <c r="B12" s="1">
        <v>15.680999999999999</v>
      </c>
      <c r="C12" s="1">
        <v>24.835999999999999</v>
      </c>
      <c r="D12">
        <f t="shared" si="0"/>
        <v>9.1549999999999994</v>
      </c>
    </row>
    <row r="13" spans="1:5" x14ac:dyDescent="0.2">
      <c r="A13">
        <v>12</v>
      </c>
      <c r="B13" s="1">
        <v>7.0060000000000002</v>
      </c>
      <c r="C13" s="1">
        <v>6.2240000000000002</v>
      </c>
      <c r="D13">
        <f t="shared" si="0"/>
        <v>0.78200000000000003</v>
      </c>
    </row>
    <row r="14" spans="1:5" x14ac:dyDescent="0.2">
      <c r="B14">
        <f>SUM(B2:B13)</f>
        <v>816.48199999999986</v>
      </c>
      <c r="C14">
        <f>SUM(C2:C13)</f>
        <v>887.44100000000003</v>
      </c>
      <c r="D14">
        <f>SUM(D2:D13)</f>
        <v>72.522999999999982</v>
      </c>
      <c r="E14">
        <f>D14/B14</f>
        <v>8.8823758515190782E-2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8"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649.68299999999999</v>
      </c>
      <c r="C2" s="1">
        <v>669.28</v>
      </c>
      <c r="D2">
        <f t="shared" ref="D2:D11" si="0">ABS(B2-C2)</f>
        <v>19.59699999999998</v>
      </c>
    </row>
    <row r="3" spans="1:5" x14ac:dyDescent="0.2">
      <c r="A3">
        <v>2</v>
      </c>
      <c r="B3" s="1">
        <v>7.3730000000000002</v>
      </c>
      <c r="C3" s="1">
        <v>7.1310000000000002</v>
      </c>
      <c r="D3">
        <f t="shared" si="0"/>
        <v>0.24199999999999999</v>
      </c>
    </row>
    <row r="4" spans="1:5" x14ac:dyDescent="0.2">
      <c r="A4">
        <v>3</v>
      </c>
      <c r="B4" s="1">
        <v>7.57</v>
      </c>
      <c r="C4" s="1">
        <v>7.298</v>
      </c>
      <c r="D4">
        <f t="shared" si="0"/>
        <v>0.27200000000000024</v>
      </c>
    </row>
    <row r="5" spans="1:5" x14ac:dyDescent="0.2">
      <c r="A5">
        <v>4</v>
      </c>
      <c r="B5" s="1">
        <v>7.3609999999999998</v>
      </c>
      <c r="C5" s="1">
        <v>7.6769999999999996</v>
      </c>
      <c r="D5">
        <f t="shared" si="0"/>
        <v>0.31599999999999984</v>
      </c>
    </row>
    <row r="6" spans="1:5" x14ac:dyDescent="0.2">
      <c r="A6">
        <v>5</v>
      </c>
      <c r="B6" s="1">
        <v>7.4029999999999996</v>
      </c>
      <c r="C6" s="1">
        <v>6.6980000000000004</v>
      </c>
      <c r="D6">
        <f t="shared" si="0"/>
        <v>0.70499999999999918</v>
      </c>
    </row>
    <row r="7" spans="1:5" x14ac:dyDescent="0.2">
      <c r="A7">
        <v>6</v>
      </c>
      <c r="B7" s="1">
        <v>7.2110000000000003</v>
      </c>
      <c r="C7" s="1">
        <v>7.0209999999999999</v>
      </c>
      <c r="D7">
        <f t="shared" si="0"/>
        <v>0.19000000000000039</v>
      </c>
    </row>
    <row r="8" spans="1:5" x14ac:dyDescent="0.2">
      <c r="A8">
        <v>7</v>
      </c>
      <c r="B8" s="1">
        <v>7.5529999999999999</v>
      </c>
      <c r="C8" s="1">
        <v>6.5010000000000003</v>
      </c>
      <c r="D8">
        <f t="shared" si="0"/>
        <v>1.0519999999999996</v>
      </c>
    </row>
    <row r="9" spans="1:5" x14ac:dyDescent="0.2">
      <c r="A9">
        <v>8</v>
      </c>
      <c r="B9" s="1">
        <v>7.2619999999999996</v>
      </c>
      <c r="C9" s="1">
        <v>7.9409999999999998</v>
      </c>
      <c r="D9">
        <f t="shared" si="0"/>
        <v>0.67900000000000027</v>
      </c>
    </row>
    <row r="10" spans="1:5" x14ac:dyDescent="0.2">
      <c r="A10">
        <v>9</v>
      </c>
      <c r="B10" s="1">
        <v>7.5940000000000003</v>
      </c>
      <c r="C10" s="1">
        <v>6.9390000000000001</v>
      </c>
      <c r="D10">
        <f t="shared" si="0"/>
        <v>0.65500000000000025</v>
      </c>
    </row>
    <row r="11" spans="1:5" x14ac:dyDescent="0.2">
      <c r="A11">
        <v>10</v>
      </c>
      <c r="B11" s="1">
        <v>7.49</v>
      </c>
      <c r="C11" s="1">
        <v>6.3869999999999996</v>
      </c>
      <c r="D11">
        <f t="shared" si="0"/>
        <v>1.1030000000000006</v>
      </c>
    </row>
    <row r="12" spans="1:5" x14ac:dyDescent="0.2">
      <c r="B12">
        <f>SUM(B2:B11)</f>
        <v>716.50000000000011</v>
      </c>
      <c r="C12">
        <f>SUM(C2:C11)</f>
        <v>732.87299999999982</v>
      </c>
      <c r="D12">
        <f>SUM(D2:D11)</f>
        <v>24.810999999999986</v>
      </c>
      <c r="E12">
        <f>D12/B12</f>
        <v>3.4628053035589648E-2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M24" sqref="M24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598.88199999999995</v>
      </c>
      <c r="C2" s="1">
        <v>631.83299999999997</v>
      </c>
      <c r="D2">
        <f>ABS(C2-B2)</f>
        <v>32.951000000000022</v>
      </c>
    </row>
    <row r="3" spans="1:5" x14ac:dyDescent="0.2">
      <c r="A3">
        <v>2</v>
      </c>
      <c r="B3" s="1">
        <v>66.894999999999996</v>
      </c>
      <c r="C3" s="1">
        <v>77.837999999999994</v>
      </c>
      <c r="D3">
        <f>ABS(C3-B3)</f>
        <v>10.942999999999998</v>
      </c>
    </row>
    <row r="4" spans="1:5" x14ac:dyDescent="0.2">
      <c r="B4">
        <f>SUM(B2:B3)</f>
        <v>665.77699999999993</v>
      </c>
      <c r="C4">
        <f>SUM(C2:C3)</f>
        <v>709.67099999999994</v>
      </c>
      <c r="D4">
        <f>SUM(D2:D3)</f>
        <v>43.89400000000002</v>
      </c>
      <c r="E4">
        <f>D4/B4</f>
        <v>6.5928982226781674E-2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C12" sqref="C12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283.27800000000002</v>
      </c>
      <c r="C2" s="1">
        <v>310.22699999999998</v>
      </c>
      <c r="D2">
        <f t="shared" ref="D2:D7" si="0">ABS(B2-C2)</f>
        <v>26.948999999999955</v>
      </c>
    </row>
    <row r="3" spans="1:5" x14ac:dyDescent="0.2">
      <c r="A3">
        <v>2</v>
      </c>
      <c r="B3" s="1">
        <v>33.417000000000002</v>
      </c>
      <c r="C3" s="1">
        <v>43.006</v>
      </c>
      <c r="D3">
        <f t="shared" si="0"/>
        <v>9.5889999999999986</v>
      </c>
    </row>
    <row r="4" spans="1:5" x14ac:dyDescent="0.2">
      <c r="A4">
        <v>3</v>
      </c>
      <c r="B4" s="1">
        <v>27.87</v>
      </c>
      <c r="C4" s="1">
        <v>10.602</v>
      </c>
      <c r="D4">
        <f t="shared" si="0"/>
        <v>17.268000000000001</v>
      </c>
    </row>
    <row r="5" spans="1:5" x14ac:dyDescent="0.2">
      <c r="A5">
        <v>4</v>
      </c>
      <c r="B5" s="1">
        <v>21.533999999999999</v>
      </c>
      <c r="C5" s="1">
        <v>5.4180000000000001</v>
      </c>
      <c r="D5">
        <f t="shared" si="0"/>
        <v>16.116</v>
      </c>
    </row>
    <row r="6" spans="1:5" x14ac:dyDescent="0.2">
      <c r="A6">
        <v>5</v>
      </c>
      <c r="B6" s="1">
        <v>22.797999999999998</v>
      </c>
      <c r="C6" s="1">
        <v>5.0380000000000003</v>
      </c>
      <c r="D6">
        <f t="shared" si="0"/>
        <v>17.759999999999998</v>
      </c>
    </row>
    <row r="7" spans="1:5" x14ac:dyDescent="0.2">
      <c r="A7">
        <v>6</v>
      </c>
      <c r="B7" s="1">
        <v>33.07</v>
      </c>
      <c r="C7" s="1">
        <v>28.335999999999999</v>
      </c>
      <c r="D7">
        <f t="shared" si="0"/>
        <v>4.7340000000000018</v>
      </c>
    </row>
    <row r="8" spans="1:5" x14ac:dyDescent="0.2">
      <c r="B8">
        <f>SUM(B2:B7)</f>
        <v>421.96700000000004</v>
      </c>
      <c r="C8">
        <f>SUM(C2:C7)</f>
        <v>402.62699999999995</v>
      </c>
      <c r="D8">
        <f>SUM(D2:D7)</f>
        <v>92.415999999999968</v>
      </c>
      <c r="E8">
        <f>D8/B8</f>
        <v>0.21901238722459329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308.17899999999997</v>
      </c>
      <c r="C2" s="1">
        <v>344.74099999999999</v>
      </c>
      <c r="D2">
        <f t="shared" ref="D2:D13" si="0">ABS(B2-C2)</f>
        <v>36.562000000000012</v>
      </c>
    </row>
    <row r="3" spans="1:5" x14ac:dyDescent="0.2">
      <c r="A3">
        <v>2</v>
      </c>
      <c r="B3" s="1">
        <v>7.069</v>
      </c>
      <c r="C3" s="1">
        <v>7.4580000000000002</v>
      </c>
      <c r="D3">
        <f t="shared" si="0"/>
        <v>0.38900000000000023</v>
      </c>
    </row>
    <row r="4" spans="1:5" x14ac:dyDescent="0.2">
      <c r="A4">
        <v>3</v>
      </c>
      <c r="B4" s="1">
        <v>18.413</v>
      </c>
      <c r="C4" s="1">
        <v>25.283000000000001</v>
      </c>
      <c r="D4">
        <f t="shared" si="0"/>
        <v>6.870000000000001</v>
      </c>
    </row>
    <row r="5" spans="1:5" x14ac:dyDescent="0.2">
      <c r="A5">
        <v>4</v>
      </c>
      <c r="B5" s="1">
        <v>8.17</v>
      </c>
      <c r="C5" s="1">
        <v>18.100999999999999</v>
      </c>
      <c r="D5">
        <f t="shared" si="0"/>
        <v>9.9309999999999992</v>
      </c>
    </row>
    <row r="6" spans="1:5" x14ac:dyDescent="0.2">
      <c r="A6">
        <v>5</v>
      </c>
      <c r="B6" s="1">
        <v>16.841000000000001</v>
      </c>
      <c r="C6" s="1">
        <v>22.917000000000002</v>
      </c>
      <c r="D6">
        <f t="shared" si="0"/>
        <v>6.0760000000000005</v>
      </c>
    </row>
    <row r="7" spans="1:5" x14ac:dyDescent="0.2">
      <c r="A7">
        <v>6</v>
      </c>
      <c r="B7" s="1">
        <v>7.4320000000000004</v>
      </c>
      <c r="C7" s="1">
        <v>9.7230000000000008</v>
      </c>
      <c r="D7">
        <f t="shared" si="0"/>
        <v>2.2910000000000004</v>
      </c>
    </row>
    <row r="8" spans="1:5" x14ac:dyDescent="0.2">
      <c r="A8">
        <v>7</v>
      </c>
      <c r="B8" s="1">
        <v>15.957000000000001</v>
      </c>
      <c r="C8" s="1">
        <v>23.646000000000001</v>
      </c>
      <c r="D8">
        <f t="shared" si="0"/>
        <v>7.6890000000000001</v>
      </c>
    </row>
    <row r="9" spans="1:5" x14ac:dyDescent="0.2">
      <c r="A9">
        <v>8</v>
      </c>
      <c r="B9" s="1">
        <v>7.0179999999999998</v>
      </c>
      <c r="C9" s="1">
        <v>8.4420000000000002</v>
      </c>
      <c r="D9">
        <f t="shared" si="0"/>
        <v>1.4240000000000004</v>
      </c>
    </row>
    <row r="10" spans="1:5" x14ac:dyDescent="0.2">
      <c r="A10">
        <v>9</v>
      </c>
      <c r="B10" s="1">
        <v>15.709</v>
      </c>
      <c r="C10" s="1">
        <v>23.292000000000002</v>
      </c>
      <c r="D10">
        <f t="shared" si="0"/>
        <v>7.583000000000002</v>
      </c>
    </row>
    <row r="11" spans="1:5" x14ac:dyDescent="0.2">
      <c r="A11">
        <v>10</v>
      </c>
      <c r="B11" s="1">
        <v>7.3840000000000003</v>
      </c>
      <c r="C11" s="1">
        <v>9.2010000000000005</v>
      </c>
      <c r="D11">
        <f t="shared" si="0"/>
        <v>1.8170000000000002</v>
      </c>
    </row>
    <row r="12" spans="1:5" x14ac:dyDescent="0.2">
      <c r="A12">
        <v>11</v>
      </c>
      <c r="B12" s="1">
        <v>15.538</v>
      </c>
      <c r="C12" s="1">
        <v>24.835999999999999</v>
      </c>
      <c r="D12">
        <f t="shared" si="0"/>
        <v>9.2979999999999983</v>
      </c>
    </row>
    <row r="13" spans="1:5" x14ac:dyDescent="0.2">
      <c r="A13">
        <v>12</v>
      </c>
      <c r="B13" s="1">
        <v>6.992</v>
      </c>
      <c r="C13" s="1">
        <v>6.2240000000000002</v>
      </c>
      <c r="D13">
        <f t="shared" si="0"/>
        <v>0.76799999999999979</v>
      </c>
    </row>
    <row r="14" spans="1:5" x14ac:dyDescent="0.2">
      <c r="B14">
        <f>SUM(B2:B13)</f>
        <v>434.70200000000006</v>
      </c>
      <c r="C14">
        <f>SUM(C2:C13)</f>
        <v>523.86400000000015</v>
      </c>
      <c r="D14">
        <f>SUM(D2:D13)</f>
        <v>90.698000000000036</v>
      </c>
      <c r="E14">
        <f>D14/B14</f>
        <v>0.2086440826129165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E19" sqref="E19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259.94600000000003</v>
      </c>
      <c r="C2" s="1">
        <v>339.72300000000001</v>
      </c>
      <c r="D2">
        <f t="shared" ref="D2:D11" si="0">ABS(B2-C2)</f>
        <v>79.776999999999987</v>
      </c>
    </row>
    <row r="3" spans="1:5" x14ac:dyDescent="0.2">
      <c r="A3">
        <v>2</v>
      </c>
      <c r="B3" s="1">
        <v>7.3159999999999998</v>
      </c>
      <c r="C3" s="1">
        <v>7.1310000000000002</v>
      </c>
      <c r="D3">
        <f t="shared" si="0"/>
        <v>0.18499999999999961</v>
      </c>
    </row>
    <row r="4" spans="1:5" x14ac:dyDescent="0.2">
      <c r="A4">
        <v>3</v>
      </c>
      <c r="B4" s="1">
        <v>7.26</v>
      </c>
      <c r="C4" s="1">
        <v>7.298</v>
      </c>
      <c r="D4">
        <f t="shared" si="0"/>
        <v>3.8000000000000256E-2</v>
      </c>
    </row>
    <row r="5" spans="1:5" x14ac:dyDescent="0.2">
      <c r="A5">
        <v>4</v>
      </c>
      <c r="B5" s="1">
        <v>7.1820000000000004</v>
      </c>
      <c r="C5" s="1">
        <v>7.6769999999999996</v>
      </c>
      <c r="D5">
        <f t="shared" si="0"/>
        <v>0.49499999999999922</v>
      </c>
    </row>
    <row r="6" spans="1:5" x14ac:dyDescent="0.2">
      <c r="A6">
        <v>5</v>
      </c>
      <c r="B6" s="1">
        <v>7.3780000000000001</v>
      </c>
      <c r="C6" s="1">
        <v>6.6980000000000004</v>
      </c>
      <c r="D6">
        <f t="shared" si="0"/>
        <v>0.67999999999999972</v>
      </c>
    </row>
    <row r="7" spans="1:5" x14ac:dyDescent="0.2">
      <c r="A7">
        <v>6</v>
      </c>
      <c r="B7" s="1">
        <v>7.024</v>
      </c>
      <c r="C7" s="1">
        <v>7.0209999999999999</v>
      </c>
      <c r="D7">
        <f t="shared" si="0"/>
        <v>3.0000000000001137E-3</v>
      </c>
    </row>
    <row r="8" spans="1:5" x14ac:dyDescent="0.2">
      <c r="A8">
        <v>7</v>
      </c>
      <c r="B8" s="1">
        <v>7.0540000000000003</v>
      </c>
      <c r="C8" s="1">
        <v>6.5010000000000003</v>
      </c>
      <c r="D8">
        <f t="shared" si="0"/>
        <v>0.55299999999999994</v>
      </c>
    </row>
    <row r="9" spans="1:5" x14ac:dyDescent="0.2">
      <c r="A9">
        <v>8</v>
      </c>
      <c r="B9" s="1">
        <v>7.3620000000000001</v>
      </c>
      <c r="C9" s="1">
        <v>7.9409999999999998</v>
      </c>
      <c r="D9">
        <f t="shared" si="0"/>
        <v>0.57899999999999974</v>
      </c>
    </row>
    <row r="10" spans="1:5" x14ac:dyDescent="0.2">
      <c r="A10">
        <v>9</v>
      </c>
      <c r="B10" s="1">
        <v>7.0279999999999996</v>
      </c>
      <c r="C10" s="1">
        <v>6.9390000000000001</v>
      </c>
      <c r="D10">
        <f t="shared" si="0"/>
        <v>8.8999999999999524E-2</v>
      </c>
    </row>
    <row r="11" spans="1:5" x14ac:dyDescent="0.2">
      <c r="A11">
        <v>10</v>
      </c>
      <c r="B11" s="1">
        <v>7.3890000000000002</v>
      </c>
      <c r="C11" s="1">
        <v>6.3869999999999996</v>
      </c>
      <c r="D11">
        <f t="shared" si="0"/>
        <v>1.0020000000000007</v>
      </c>
    </row>
    <row r="12" spans="1:5" x14ac:dyDescent="0.2">
      <c r="B12">
        <f>SUM(B2:B11)</f>
        <v>324.93900000000002</v>
      </c>
      <c r="C12">
        <f>SUM(C2:C11)</f>
        <v>403.31600000000003</v>
      </c>
      <c r="D12">
        <f>SUM(D2:D11)</f>
        <v>83.400999999999968</v>
      </c>
      <c r="E12">
        <f>D12/B12</f>
        <v>0.25666663589165956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D18" sqref="D18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312.29700000000003</v>
      </c>
      <c r="C2" s="1">
        <v>325.08999999999997</v>
      </c>
      <c r="D2">
        <f>ABS(C2-B2)</f>
        <v>12.79299999999995</v>
      </c>
    </row>
    <row r="3" spans="1:5" x14ac:dyDescent="0.2">
      <c r="A3">
        <v>2</v>
      </c>
      <c r="B3" s="1">
        <v>47.072000000000003</v>
      </c>
      <c r="C3" s="1">
        <v>77.837999999999994</v>
      </c>
      <c r="D3">
        <f>ABS(C3-B3)</f>
        <v>30.765999999999991</v>
      </c>
    </row>
    <row r="4" spans="1:5" x14ac:dyDescent="0.2">
      <c r="B4">
        <f>SUM(B2:B3)</f>
        <v>359.36900000000003</v>
      </c>
      <c r="C4">
        <f>SUM(C2:C3)</f>
        <v>402.928</v>
      </c>
      <c r="D4">
        <f>SUM(D2:D3)</f>
        <v>43.558999999999941</v>
      </c>
      <c r="E4">
        <f>D4/B4</f>
        <v>0.12120967584850095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K30" sqref="K30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495.274</v>
      </c>
      <c r="C2" s="1">
        <v>515.59500000000003</v>
      </c>
      <c r="D2">
        <f t="shared" ref="D2:D7" si="0">ABS(B2-C2)</f>
        <v>20.321000000000026</v>
      </c>
    </row>
    <row r="3" spans="1:5" x14ac:dyDescent="0.2">
      <c r="A3">
        <v>2</v>
      </c>
      <c r="B3" s="1">
        <v>34.905000000000001</v>
      </c>
      <c r="C3" s="1">
        <v>43.006</v>
      </c>
      <c r="D3">
        <f t="shared" si="0"/>
        <v>8.1009999999999991</v>
      </c>
    </row>
    <row r="4" spans="1:5" x14ac:dyDescent="0.2">
      <c r="A4">
        <v>3</v>
      </c>
      <c r="B4" s="1">
        <v>29.401</v>
      </c>
      <c r="C4" s="1">
        <v>10.602</v>
      </c>
      <c r="D4">
        <f t="shared" si="0"/>
        <v>18.798999999999999</v>
      </c>
    </row>
    <row r="5" spans="1:5" x14ac:dyDescent="0.2">
      <c r="A5">
        <v>4</v>
      </c>
      <c r="B5" s="1">
        <v>23.195</v>
      </c>
      <c r="C5" s="1">
        <v>5.4180000000000001</v>
      </c>
      <c r="D5">
        <f t="shared" si="0"/>
        <v>17.777000000000001</v>
      </c>
    </row>
    <row r="6" spans="1:5" x14ac:dyDescent="0.2">
      <c r="A6">
        <v>5</v>
      </c>
      <c r="B6" s="1">
        <v>22.332999999999998</v>
      </c>
      <c r="C6" s="1">
        <v>5.0380000000000003</v>
      </c>
      <c r="D6">
        <f t="shared" si="0"/>
        <v>17.294999999999998</v>
      </c>
    </row>
    <row r="7" spans="1:5" x14ac:dyDescent="0.2">
      <c r="A7">
        <v>6</v>
      </c>
      <c r="B7" s="1">
        <v>27.643000000000001</v>
      </c>
      <c r="C7" s="1">
        <v>28.335999999999999</v>
      </c>
      <c r="D7">
        <f t="shared" si="0"/>
        <v>0.69299999999999784</v>
      </c>
    </row>
    <row r="8" spans="1:5" x14ac:dyDescent="0.2">
      <c r="B8">
        <f>SUM(B2:B7)</f>
        <v>632.75099999999998</v>
      </c>
      <c r="C8">
        <f>SUM(C2:C7)</f>
        <v>607.995</v>
      </c>
      <c r="D8">
        <f>SUM(D2:D7)</f>
        <v>82.986000000000018</v>
      </c>
      <c r="E8">
        <f>D8/B8</f>
        <v>0.13115111631589682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L24" sqref="L24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506.04899999999998</v>
      </c>
      <c r="C2" s="1">
        <v>590.178</v>
      </c>
      <c r="D2">
        <f t="shared" ref="D2:D13" si="0">ABS(B2-C2)</f>
        <v>84.129000000000019</v>
      </c>
    </row>
    <row r="3" spans="1:5" x14ac:dyDescent="0.2">
      <c r="A3">
        <v>2</v>
      </c>
      <c r="B3" s="1">
        <v>7.0659999999999998</v>
      </c>
      <c r="C3" s="1">
        <v>7.4580000000000002</v>
      </c>
      <c r="D3">
        <f t="shared" si="0"/>
        <v>0.39200000000000035</v>
      </c>
    </row>
    <row r="4" spans="1:5" x14ac:dyDescent="0.2">
      <c r="A4">
        <v>3</v>
      </c>
      <c r="B4" s="1">
        <v>18.698</v>
      </c>
      <c r="C4" s="1">
        <v>25.283000000000001</v>
      </c>
      <c r="D4">
        <f t="shared" si="0"/>
        <v>6.5850000000000009</v>
      </c>
    </row>
    <row r="5" spans="1:5" x14ac:dyDescent="0.2">
      <c r="A5">
        <v>4</v>
      </c>
      <c r="B5" s="1">
        <v>8.2739999999999991</v>
      </c>
      <c r="C5" s="1">
        <v>18.100999999999999</v>
      </c>
      <c r="D5">
        <f t="shared" si="0"/>
        <v>9.827</v>
      </c>
    </row>
    <row r="6" spans="1:5" x14ac:dyDescent="0.2">
      <c r="A6">
        <v>5</v>
      </c>
      <c r="B6" s="1">
        <v>16.382000000000001</v>
      </c>
      <c r="C6" s="1">
        <v>22.917000000000002</v>
      </c>
      <c r="D6">
        <f t="shared" si="0"/>
        <v>6.5350000000000001</v>
      </c>
    </row>
    <row r="7" spans="1:5" x14ac:dyDescent="0.2">
      <c r="A7">
        <v>6</v>
      </c>
      <c r="B7" s="1">
        <v>7.702</v>
      </c>
      <c r="C7" s="1">
        <v>9.7230000000000008</v>
      </c>
      <c r="D7">
        <f t="shared" si="0"/>
        <v>2.0210000000000008</v>
      </c>
    </row>
    <row r="8" spans="1:5" x14ac:dyDescent="0.2">
      <c r="A8">
        <v>7</v>
      </c>
      <c r="B8" s="1">
        <v>15.734999999999999</v>
      </c>
      <c r="C8" s="1">
        <v>23.646000000000001</v>
      </c>
      <c r="D8">
        <f t="shared" si="0"/>
        <v>7.9110000000000014</v>
      </c>
    </row>
    <row r="9" spans="1:5" x14ac:dyDescent="0.2">
      <c r="A9">
        <v>8</v>
      </c>
      <c r="B9" s="1">
        <v>7.37</v>
      </c>
      <c r="C9" s="1">
        <v>8.4420000000000002</v>
      </c>
      <c r="D9">
        <f t="shared" si="0"/>
        <v>1.0720000000000001</v>
      </c>
    </row>
    <row r="10" spans="1:5" x14ac:dyDescent="0.2">
      <c r="A10">
        <v>9</v>
      </c>
      <c r="B10" s="1">
        <v>15.86</v>
      </c>
      <c r="C10" s="1">
        <v>23.292000000000002</v>
      </c>
      <c r="D10">
        <f t="shared" si="0"/>
        <v>7.4320000000000022</v>
      </c>
    </row>
    <row r="11" spans="1:5" x14ac:dyDescent="0.2">
      <c r="A11">
        <v>10</v>
      </c>
      <c r="B11" s="1">
        <v>7.1219999999999999</v>
      </c>
      <c r="C11" s="1">
        <v>9.2010000000000005</v>
      </c>
      <c r="D11">
        <f t="shared" si="0"/>
        <v>2.0790000000000006</v>
      </c>
    </row>
    <row r="12" spans="1:5" x14ac:dyDescent="0.2">
      <c r="A12">
        <v>11</v>
      </c>
      <c r="B12" s="1">
        <v>15.669</v>
      </c>
      <c r="C12" s="1">
        <v>24.835999999999999</v>
      </c>
      <c r="D12">
        <f t="shared" si="0"/>
        <v>9.166999999999998</v>
      </c>
    </row>
    <row r="13" spans="1:5" x14ac:dyDescent="0.2">
      <c r="A13">
        <v>12</v>
      </c>
      <c r="B13" s="1">
        <v>7.0129999999999999</v>
      </c>
      <c r="C13" s="1">
        <v>6.2240000000000002</v>
      </c>
      <c r="D13">
        <f t="shared" si="0"/>
        <v>0.7889999999999997</v>
      </c>
    </row>
    <row r="14" spans="1:5" x14ac:dyDescent="0.2">
      <c r="B14">
        <f>SUM(B2:B13)</f>
        <v>632.93999999999994</v>
      </c>
      <c r="C14">
        <f>SUM(C2:C13)</f>
        <v>769.30100000000004</v>
      </c>
      <c r="D14">
        <f>SUM(D2:D13)</f>
        <v>137.93900000000002</v>
      </c>
      <c r="E14">
        <f>D14/B14</f>
        <v>0.21793376939362347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L27" sqref="L27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499.57400000000001</v>
      </c>
      <c r="C2" s="1">
        <v>581.27599999999995</v>
      </c>
      <c r="D2">
        <f t="shared" ref="D2:D11" si="0">ABS(B2-C2)</f>
        <v>81.701999999999941</v>
      </c>
    </row>
    <row r="3" spans="1:5" x14ac:dyDescent="0.2">
      <c r="A3">
        <v>2</v>
      </c>
      <c r="B3" s="1">
        <v>7.2590000000000003</v>
      </c>
      <c r="C3" s="1">
        <v>7.1310000000000002</v>
      </c>
      <c r="D3">
        <f t="shared" si="0"/>
        <v>0.12800000000000011</v>
      </c>
    </row>
    <row r="4" spans="1:5" x14ac:dyDescent="0.2">
      <c r="A4">
        <v>3</v>
      </c>
      <c r="B4" s="1">
        <v>7.3109999999999999</v>
      </c>
      <c r="C4" s="1">
        <v>7.298</v>
      </c>
      <c r="D4">
        <f t="shared" si="0"/>
        <v>1.2999999999999901E-2</v>
      </c>
    </row>
    <row r="5" spans="1:5" x14ac:dyDescent="0.2">
      <c r="A5">
        <v>4</v>
      </c>
      <c r="B5" s="1">
        <v>7.4009999999999998</v>
      </c>
      <c r="C5" s="1">
        <v>7.6769999999999996</v>
      </c>
      <c r="D5">
        <f t="shared" si="0"/>
        <v>0.2759999999999998</v>
      </c>
    </row>
    <row r="6" spans="1:5" x14ac:dyDescent="0.2">
      <c r="A6">
        <v>5</v>
      </c>
      <c r="B6" s="1">
        <v>7.59</v>
      </c>
      <c r="C6" s="1">
        <v>6.6980000000000004</v>
      </c>
      <c r="D6">
        <f t="shared" si="0"/>
        <v>0.89199999999999946</v>
      </c>
    </row>
    <row r="7" spans="1:5" x14ac:dyDescent="0.2">
      <c r="A7">
        <v>6</v>
      </c>
      <c r="B7" s="1">
        <v>7.3120000000000003</v>
      </c>
      <c r="C7" s="1">
        <v>7.0209999999999999</v>
      </c>
      <c r="D7">
        <f t="shared" si="0"/>
        <v>0.29100000000000037</v>
      </c>
    </row>
    <row r="8" spans="1:5" x14ac:dyDescent="0.2">
      <c r="A8">
        <v>7</v>
      </c>
      <c r="B8" s="1">
        <v>7.21</v>
      </c>
      <c r="C8" s="1">
        <v>6.5010000000000003</v>
      </c>
      <c r="D8">
        <f t="shared" si="0"/>
        <v>0.70899999999999963</v>
      </c>
    </row>
    <row r="9" spans="1:5" x14ac:dyDescent="0.2">
      <c r="A9">
        <v>8</v>
      </c>
      <c r="B9" s="1">
        <v>7.3449999999999998</v>
      </c>
      <c r="C9" s="1">
        <v>7.9409999999999998</v>
      </c>
      <c r="D9">
        <f t="shared" si="0"/>
        <v>0.59600000000000009</v>
      </c>
    </row>
    <row r="10" spans="1:5" x14ac:dyDescent="0.2">
      <c r="A10">
        <v>9</v>
      </c>
      <c r="B10" s="1">
        <v>7.6639999999999997</v>
      </c>
      <c r="C10" s="1">
        <v>6.9390000000000001</v>
      </c>
      <c r="D10">
        <f t="shared" si="0"/>
        <v>0.72499999999999964</v>
      </c>
    </row>
    <row r="11" spans="1:5" x14ac:dyDescent="0.2">
      <c r="A11">
        <v>10</v>
      </c>
      <c r="B11" s="1">
        <v>7.1870000000000003</v>
      </c>
      <c r="C11" s="1">
        <v>6.3869999999999996</v>
      </c>
      <c r="D11">
        <f t="shared" si="0"/>
        <v>0.80000000000000071</v>
      </c>
    </row>
    <row r="12" spans="1:5" x14ac:dyDescent="0.2">
      <c r="B12">
        <f>SUM(B2:B11)</f>
        <v>565.85300000000007</v>
      </c>
      <c r="C12">
        <f>SUM(C2:C11)</f>
        <v>644.8689999999998</v>
      </c>
      <c r="D12">
        <f>SUM(D2:D11)</f>
        <v>86.131999999999934</v>
      </c>
      <c r="E12">
        <f>D12/B12</f>
        <v>0.15221621163093582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L25" sqref="L25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490.61700000000002</v>
      </c>
      <c r="C2" s="1">
        <v>498.06</v>
      </c>
      <c r="D2">
        <f t="shared" ref="D2:D7" si="0">ABS(B2-C2)</f>
        <v>7.4429999999999836</v>
      </c>
    </row>
    <row r="3" spans="1:5" x14ac:dyDescent="0.2">
      <c r="A3">
        <v>2</v>
      </c>
      <c r="B3" s="1">
        <v>35.335999999999999</v>
      </c>
      <c r="C3" s="1">
        <v>43.006</v>
      </c>
      <c r="D3">
        <f t="shared" si="0"/>
        <v>7.6700000000000017</v>
      </c>
    </row>
    <row r="4" spans="1:5" x14ac:dyDescent="0.2">
      <c r="A4">
        <v>3</v>
      </c>
      <c r="B4" s="1">
        <v>28.696000000000002</v>
      </c>
      <c r="C4" s="1">
        <v>10.602</v>
      </c>
      <c r="D4">
        <f t="shared" si="0"/>
        <v>18.094000000000001</v>
      </c>
    </row>
    <row r="5" spans="1:5" x14ac:dyDescent="0.2">
      <c r="A5">
        <v>4</v>
      </c>
      <c r="B5" s="1">
        <v>21.016999999999999</v>
      </c>
      <c r="C5" s="1">
        <v>5.4180000000000001</v>
      </c>
      <c r="D5">
        <f t="shared" si="0"/>
        <v>15.599</v>
      </c>
    </row>
    <row r="6" spans="1:5" x14ac:dyDescent="0.2">
      <c r="A6">
        <v>5</v>
      </c>
      <c r="B6" s="1">
        <v>21.100999999999999</v>
      </c>
      <c r="C6" s="1">
        <v>5.0380000000000003</v>
      </c>
      <c r="D6">
        <f t="shared" si="0"/>
        <v>16.062999999999999</v>
      </c>
    </row>
    <row r="7" spans="1:5" x14ac:dyDescent="0.2">
      <c r="A7">
        <v>6</v>
      </c>
      <c r="B7" s="1">
        <v>29.068000000000001</v>
      </c>
      <c r="C7" s="1">
        <v>28.335999999999999</v>
      </c>
      <c r="D7">
        <f t="shared" si="0"/>
        <v>0.73200000000000287</v>
      </c>
    </row>
    <row r="8" spans="1:5" x14ac:dyDescent="0.2">
      <c r="B8">
        <f>SUM(B2:B7)</f>
        <v>625.83500000000004</v>
      </c>
      <c r="C8">
        <f>SUM(C2:C7)</f>
        <v>590.46</v>
      </c>
      <c r="D8">
        <f>SUM(D2:D7)</f>
        <v>65.600999999999985</v>
      </c>
      <c r="E8">
        <f>D8/B8</f>
        <v>0.10482155839798027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H29" sqref="H29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470.71100000000001</v>
      </c>
      <c r="C2" s="1">
        <v>532.30700000000002</v>
      </c>
      <c r="D2">
        <f t="shared" ref="D2:D11" si="0">ABS(B2-C2)</f>
        <v>61.596000000000004</v>
      </c>
    </row>
    <row r="3" spans="1:5" x14ac:dyDescent="0.2">
      <c r="A3">
        <v>2</v>
      </c>
      <c r="B3" s="1">
        <v>7.1459999999999999</v>
      </c>
      <c r="C3" s="1">
        <v>7.1310000000000002</v>
      </c>
      <c r="D3">
        <f t="shared" si="0"/>
        <v>1.499999999999968E-2</v>
      </c>
    </row>
    <row r="4" spans="1:5" x14ac:dyDescent="0.2">
      <c r="A4">
        <v>3</v>
      </c>
      <c r="B4" s="1">
        <v>7.0890000000000004</v>
      </c>
      <c r="C4" s="1">
        <v>7.298</v>
      </c>
      <c r="D4">
        <f t="shared" si="0"/>
        <v>0.20899999999999963</v>
      </c>
    </row>
    <row r="5" spans="1:5" x14ac:dyDescent="0.2">
      <c r="A5">
        <v>4</v>
      </c>
      <c r="B5" s="1">
        <v>7.2220000000000004</v>
      </c>
      <c r="C5" s="1">
        <v>7.6769999999999996</v>
      </c>
      <c r="D5">
        <f t="shared" si="0"/>
        <v>0.45499999999999918</v>
      </c>
    </row>
    <row r="6" spans="1:5" x14ac:dyDescent="0.2">
      <c r="A6">
        <v>5</v>
      </c>
      <c r="B6" s="1">
        <v>7.4850000000000003</v>
      </c>
      <c r="C6" s="1">
        <v>6.6980000000000004</v>
      </c>
      <c r="D6">
        <f t="shared" si="0"/>
        <v>0.78699999999999992</v>
      </c>
    </row>
    <row r="7" spans="1:5" x14ac:dyDescent="0.2">
      <c r="A7">
        <v>6</v>
      </c>
      <c r="B7" s="1">
        <v>7.2679999999999998</v>
      </c>
      <c r="C7" s="1">
        <v>7.0209999999999999</v>
      </c>
      <c r="D7">
        <f t="shared" si="0"/>
        <v>0.24699999999999989</v>
      </c>
    </row>
    <row r="8" spans="1:5" x14ac:dyDescent="0.2">
      <c r="A8">
        <v>7</v>
      </c>
      <c r="B8" s="1">
        <v>7.3529999999999998</v>
      </c>
      <c r="C8" s="1">
        <v>6.5010000000000003</v>
      </c>
      <c r="D8">
        <f t="shared" si="0"/>
        <v>0.85199999999999942</v>
      </c>
    </row>
    <row r="9" spans="1:5" x14ac:dyDescent="0.2">
      <c r="A9">
        <v>8</v>
      </c>
      <c r="B9" s="1">
        <v>7.2290000000000001</v>
      </c>
      <c r="C9" s="1">
        <v>7.9409999999999998</v>
      </c>
      <c r="D9">
        <f t="shared" si="0"/>
        <v>0.71199999999999974</v>
      </c>
    </row>
    <row r="10" spans="1:5" x14ac:dyDescent="0.2">
      <c r="A10">
        <v>9</v>
      </c>
      <c r="B10" s="1">
        <v>7.1760000000000002</v>
      </c>
      <c r="C10" s="1">
        <v>6.9390000000000001</v>
      </c>
      <c r="D10">
        <f t="shared" si="0"/>
        <v>0.2370000000000001</v>
      </c>
    </row>
    <row r="11" spans="1:5" x14ac:dyDescent="0.2">
      <c r="A11">
        <v>10</v>
      </c>
      <c r="B11" s="1">
        <v>7.0609999999999999</v>
      </c>
      <c r="C11" s="1">
        <v>6.3869999999999996</v>
      </c>
      <c r="D11">
        <f t="shared" si="0"/>
        <v>0.67400000000000038</v>
      </c>
    </row>
    <row r="12" spans="1:5" x14ac:dyDescent="0.2">
      <c r="B12">
        <f>SUM(B2:B11)</f>
        <v>535.74000000000012</v>
      </c>
      <c r="C12">
        <f>SUM(C2:C11)</f>
        <v>595.89999999999986</v>
      </c>
      <c r="D12">
        <f>SUM(D2:D11)</f>
        <v>65.784000000000006</v>
      </c>
      <c r="E12">
        <f>D12/B12</f>
        <v>0.12279090603651023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512.09900000000005</v>
      </c>
      <c r="C2" s="1">
        <v>471.65199999999999</v>
      </c>
      <c r="D2">
        <f>ABS(C2-B2)</f>
        <v>40.44700000000006</v>
      </c>
    </row>
    <row r="3" spans="1:5" x14ac:dyDescent="0.2">
      <c r="A3">
        <v>2</v>
      </c>
      <c r="B3" s="1">
        <v>40.881999999999998</v>
      </c>
      <c r="C3" s="1">
        <v>77.837999999999994</v>
      </c>
      <c r="D3">
        <f>ABS(C3-B3)</f>
        <v>36.955999999999996</v>
      </c>
    </row>
    <row r="4" spans="1:5" x14ac:dyDescent="0.2">
      <c r="B4">
        <f>SUM(B2:B3)</f>
        <v>552.98099999999999</v>
      </c>
      <c r="C4">
        <f>SUM(C2:C3)</f>
        <v>549.49</v>
      </c>
      <c r="D4">
        <f>SUM(D2:D3)</f>
        <v>77.403000000000048</v>
      </c>
      <c r="E4">
        <f>D4/B4</f>
        <v>0.13997406782511523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L25" sqref="L25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646.48099999999999</v>
      </c>
      <c r="C2" s="1">
        <v>594.30899999999997</v>
      </c>
      <c r="D2">
        <f t="shared" ref="D2:D7" si="0">ABS(B2-C2)</f>
        <v>52.172000000000025</v>
      </c>
    </row>
    <row r="3" spans="1:5" x14ac:dyDescent="0.2">
      <c r="A3">
        <v>2</v>
      </c>
      <c r="B3" s="1">
        <v>36.950000000000003</v>
      </c>
      <c r="C3" s="1">
        <v>43.006</v>
      </c>
      <c r="D3">
        <f t="shared" si="0"/>
        <v>6.0559999999999974</v>
      </c>
    </row>
    <row r="4" spans="1:5" x14ac:dyDescent="0.2">
      <c r="A4">
        <v>3</v>
      </c>
      <c r="B4" s="1">
        <v>30.462</v>
      </c>
      <c r="C4" s="1">
        <v>10.602</v>
      </c>
      <c r="D4">
        <f t="shared" si="0"/>
        <v>19.86</v>
      </c>
    </row>
    <row r="5" spans="1:5" x14ac:dyDescent="0.2">
      <c r="A5">
        <v>4</v>
      </c>
      <c r="B5" s="1">
        <v>22.385000000000002</v>
      </c>
      <c r="C5" s="1">
        <v>5.4180000000000001</v>
      </c>
      <c r="D5">
        <f t="shared" si="0"/>
        <v>16.967000000000002</v>
      </c>
    </row>
    <row r="6" spans="1:5" x14ac:dyDescent="0.2">
      <c r="A6">
        <v>5</v>
      </c>
      <c r="B6" s="1">
        <v>21.844999999999999</v>
      </c>
      <c r="C6" s="1">
        <v>5.0380000000000003</v>
      </c>
      <c r="D6">
        <f t="shared" si="0"/>
        <v>16.806999999999999</v>
      </c>
    </row>
    <row r="7" spans="1:5" x14ac:dyDescent="0.2">
      <c r="A7">
        <v>6</v>
      </c>
      <c r="B7" s="1">
        <v>26.989000000000001</v>
      </c>
      <c r="C7" s="1">
        <v>28.335999999999999</v>
      </c>
      <c r="D7">
        <f t="shared" si="0"/>
        <v>1.3469999999999978</v>
      </c>
    </row>
    <row r="8" spans="1:5" x14ac:dyDescent="0.2">
      <c r="B8">
        <f>SUM(B2:B7)</f>
        <v>785.11200000000008</v>
      </c>
      <c r="C8">
        <f>SUM(C2:C7)</f>
        <v>686.70899999999995</v>
      </c>
      <c r="D8">
        <f>SUM(D2:D7)</f>
        <v>113.20900000000002</v>
      </c>
      <c r="E8">
        <f>D8/B8</f>
        <v>0.14419471362047709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E12" sqref="E12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657.44200000000001</v>
      </c>
      <c r="C2" s="1">
        <v>657.48800000000006</v>
      </c>
      <c r="D2">
        <f t="shared" ref="D2:D13" si="0">ABS(B2-C2)</f>
        <v>4.6000000000049113E-2</v>
      </c>
      <c r="E2">
        <f>D2*100/B2</f>
        <v>6.9968149281684332E-3</v>
      </c>
    </row>
    <row r="3" spans="1:5" x14ac:dyDescent="0.2">
      <c r="A3">
        <v>2</v>
      </c>
      <c r="B3" s="1">
        <v>7.1710000000000003</v>
      </c>
      <c r="C3" s="1">
        <v>7.4580000000000002</v>
      </c>
      <c r="D3">
        <f t="shared" si="0"/>
        <v>0.28699999999999992</v>
      </c>
      <c r="E3">
        <f t="shared" ref="E3:E13" si="1">D3*100/B3</f>
        <v>4.0022312090363954</v>
      </c>
    </row>
    <row r="4" spans="1:5" x14ac:dyDescent="0.2">
      <c r="A4">
        <v>3</v>
      </c>
      <c r="B4" s="1">
        <v>20.631</v>
      </c>
      <c r="C4" s="1">
        <v>25.283000000000001</v>
      </c>
      <c r="D4">
        <f t="shared" si="0"/>
        <v>4.652000000000001</v>
      </c>
      <c r="E4">
        <f t="shared" si="1"/>
        <v>22.548591924773405</v>
      </c>
    </row>
    <row r="5" spans="1:5" x14ac:dyDescent="0.2">
      <c r="A5">
        <v>4</v>
      </c>
      <c r="B5" s="1">
        <v>9.6050000000000004</v>
      </c>
      <c r="C5" s="1">
        <v>18.100999999999999</v>
      </c>
      <c r="D5">
        <f t="shared" si="0"/>
        <v>8.4959999999999987</v>
      </c>
      <c r="E5">
        <f t="shared" si="1"/>
        <v>88.453930244664221</v>
      </c>
    </row>
    <row r="6" spans="1:5" x14ac:dyDescent="0.2">
      <c r="A6">
        <v>5</v>
      </c>
      <c r="B6" s="1">
        <v>18.14</v>
      </c>
      <c r="C6" s="1">
        <v>22.917000000000002</v>
      </c>
      <c r="D6">
        <f t="shared" si="0"/>
        <v>4.777000000000001</v>
      </c>
      <c r="E6">
        <f t="shared" si="1"/>
        <v>26.334068357221614</v>
      </c>
    </row>
    <row r="7" spans="1:5" x14ac:dyDescent="0.2">
      <c r="A7">
        <v>6</v>
      </c>
      <c r="B7" s="1">
        <v>7.3029999999999999</v>
      </c>
      <c r="C7" s="1">
        <v>9.7230000000000008</v>
      </c>
      <c r="D7">
        <f t="shared" si="0"/>
        <v>2.4200000000000008</v>
      </c>
      <c r="E7">
        <f t="shared" si="1"/>
        <v>33.137066958784075</v>
      </c>
    </row>
    <row r="8" spans="1:5" x14ac:dyDescent="0.2">
      <c r="A8">
        <v>7</v>
      </c>
      <c r="B8" s="1">
        <v>17.802</v>
      </c>
      <c r="C8" s="1">
        <v>23.646000000000001</v>
      </c>
      <c r="D8">
        <f t="shared" si="0"/>
        <v>5.8440000000000012</v>
      </c>
      <c r="E8">
        <f t="shared" si="1"/>
        <v>32.827772160431415</v>
      </c>
    </row>
    <row r="9" spans="1:5" x14ac:dyDescent="0.2">
      <c r="A9">
        <v>8</v>
      </c>
      <c r="B9" s="1">
        <v>7.08</v>
      </c>
      <c r="C9" s="1">
        <v>8.4420000000000002</v>
      </c>
      <c r="D9">
        <f t="shared" si="0"/>
        <v>1.3620000000000001</v>
      </c>
      <c r="E9">
        <f t="shared" si="1"/>
        <v>19.237288135593221</v>
      </c>
    </row>
    <row r="10" spans="1:5" x14ac:dyDescent="0.2">
      <c r="A10">
        <v>9</v>
      </c>
      <c r="B10" s="1">
        <v>17.492000000000001</v>
      </c>
      <c r="C10" s="1">
        <v>23.292000000000002</v>
      </c>
      <c r="D10">
        <f t="shared" si="0"/>
        <v>5.8000000000000007</v>
      </c>
      <c r="E10">
        <f t="shared" si="1"/>
        <v>33.158015092613773</v>
      </c>
    </row>
    <row r="11" spans="1:5" x14ac:dyDescent="0.2">
      <c r="A11">
        <v>10</v>
      </c>
      <c r="B11" s="1">
        <v>7.1820000000000004</v>
      </c>
      <c r="C11" s="1">
        <v>9.2010000000000005</v>
      </c>
      <c r="D11">
        <f t="shared" si="0"/>
        <v>2.0190000000000001</v>
      </c>
      <c r="E11">
        <f t="shared" si="1"/>
        <v>28.111946532999163</v>
      </c>
    </row>
    <row r="12" spans="1:5" x14ac:dyDescent="0.2">
      <c r="A12">
        <v>11</v>
      </c>
      <c r="B12" s="1">
        <v>17.771000000000001</v>
      </c>
      <c r="C12" s="1">
        <v>24.835999999999999</v>
      </c>
      <c r="D12">
        <f t="shared" si="0"/>
        <v>7.0649999999999977</v>
      </c>
      <c r="E12">
        <f t="shared" si="1"/>
        <v>39.755781891846254</v>
      </c>
    </row>
    <row r="13" spans="1:5" x14ac:dyDescent="0.2">
      <c r="A13">
        <v>12</v>
      </c>
      <c r="B13" s="1">
        <v>7.18</v>
      </c>
      <c r="C13" s="1">
        <v>6.2240000000000002</v>
      </c>
      <c r="D13">
        <f t="shared" si="0"/>
        <v>0.95599999999999952</v>
      </c>
      <c r="E13">
        <f t="shared" si="1"/>
        <v>13.314763231197766</v>
      </c>
    </row>
    <row r="14" spans="1:5" x14ac:dyDescent="0.2">
      <c r="B14">
        <f>SUM(B2:B13)</f>
        <v>794.79899999999998</v>
      </c>
      <c r="C14">
        <f>SUM(C2:C13)</f>
        <v>836.6110000000001</v>
      </c>
      <c r="D14">
        <f>SUM(D2:D13)</f>
        <v>43.724000000000046</v>
      </c>
      <c r="E14">
        <f>D14/B14</f>
        <v>5.5012650997296235E-2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L25" sqref="L25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651.98900000000003</v>
      </c>
      <c r="C2" s="1">
        <v>646.01300000000003</v>
      </c>
      <c r="D2">
        <f t="shared" ref="D2:D11" si="0">ABS(B2-C2)</f>
        <v>5.9759999999999991</v>
      </c>
    </row>
    <row r="3" spans="1:5" x14ac:dyDescent="0.2">
      <c r="A3">
        <v>2</v>
      </c>
      <c r="B3" s="1">
        <v>7.3460000000000001</v>
      </c>
      <c r="C3" s="1">
        <v>7.1310000000000002</v>
      </c>
      <c r="D3">
        <f t="shared" si="0"/>
        <v>0.21499999999999986</v>
      </c>
    </row>
    <row r="4" spans="1:5" x14ac:dyDescent="0.2">
      <c r="A4">
        <v>3</v>
      </c>
      <c r="B4" s="1">
        <v>7.4219999999999997</v>
      </c>
      <c r="C4" s="1">
        <v>7.298</v>
      </c>
      <c r="D4">
        <f t="shared" si="0"/>
        <v>0.12399999999999967</v>
      </c>
    </row>
    <row r="5" spans="1:5" x14ac:dyDescent="0.2">
      <c r="A5">
        <v>4</v>
      </c>
      <c r="B5" s="1">
        <v>7.181</v>
      </c>
      <c r="C5" s="1">
        <v>7.6769999999999996</v>
      </c>
      <c r="D5">
        <f t="shared" si="0"/>
        <v>0.49599999999999955</v>
      </c>
    </row>
    <row r="6" spans="1:5" x14ac:dyDescent="0.2">
      <c r="A6">
        <v>5</v>
      </c>
      <c r="B6" s="1">
        <v>7.9009999999999998</v>
      </c>
      <c r="C6" s="1">
        <v>6.6980000000000004</v>
      </c>
      <c r="D6">
        <f t="shared" si="0"/>
        <v>1.2029999999999994</v>
      </c>
    </row>
    <row r="7" spans="1:5" x14ac:dyDescent="0.2">
      <c r="A7">
        <v>6</v>
      </c>
      <c r="B7" s="1">
        <v>7.1909999999999998</v>
      </c>
      <c r="C7" s="1">
        <v>7.0209999999999999</v>
      </c>
      <c r="D7">
        <f t="shared" si="0"/>
        <v>0.16999999999999993</v>
      </c>
    </row>
    <row r="8" spans="1:5" x14ac:dyDescent="0.2">
      <c r="A8">
        <v>7</v>
      </c>
      <c r="B8" s="1">
        <v>7.375</v>
      </c>
      <c r="C8" s="1">
        <v>6.5010000000000003</v>
      </c>
      <c r="D8">
        <f t="shared" si="0"/>
        <v>0.87399999999999967</v>
      </c>
    </row>
    <row r="9" spans="1:5" x14ac:dyDescent="0.2">
      <c r="A9">
        <v>8</v>
      </c>
      <c r="B9" s="1">
        <v>7.2770000000000001</v>
      </c>
      <c r="C9" s="1">
        <v>7.9409999999999998</v>
      </c>
      <c r="D9">
        <f t="shared" si="0"/>
        <v>0.6639999999999997</v>
      </c>
    </row>
    <row r="10" spans="1:5" x14ac:dyDescent="0.2">
      <c r="A10">
        <v>9</v>
      </c>
      <c r="B10" s="1">
        <v>7.702</v>
      </c>
      <c r="C10" s="1">
        <v>6.9390000000000001</v>
      </c>
      <c r="D10">
        <f t="shared" si="0"/>
        <v>0.7629999999999999</v>
      </c>
    </row>
    <row r="11" spans="1:5" x14ac:dyDescent="0.2">
      <c r="A11">
        <v>10</v>
      </c>
      <c r="B11" s="1">
        <v>7.1580000000000004</v>
      </c>
      <c r="C11" s="1">
        <v>6.3869999999999996</v>
      </c>
      <c r="D11">
        <f t="shared" si="0"/>
        <v>0.7710000000000008</v>
      </c>
    </row>
    <row r="12" spans="1:5" x14ac:dyDescent="0.2">
      <c r="B12">
        <f>SUM(B2:B11)</f>
        <v>718.54200000000014</v>
      </c>
      <c r="C12">
        <f>SUM(C2:C11)</f>
        <v>709.60599999999988</v>
      </c>
      <c r="D12">
        <f>SUM(D2:D11)</f>
        <v>11.255999999999997</v>
      </c>
      <c r="E12">
        <f>D12/B12</f>
        <v>1.5665055069849772E-2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>
        <v>1</v>
      </c>
      <c r="B2" s="1">
        <v>660.29200000000003</v>
      </c>
      <c r="C2" s="1">
        <v>622.226</v>
      </c>
      <c r="D2">
        <f>ABS(C2-B2)</f>
        <v>38.066000000000031</v>
      </c>
    </row>
    <row r="3" spans="1:5" x14ac:dyDescent="0.2">
      <c r="A3">
        <v>2</v>
      </c>
      <c r="B3" s="1">
        <v>40.235999999999997</v>
      </c>
      <c r="C3" s="1">
        <v>77.837999999999994</v>
      </c>
      <c r="D3">
        <f>ABS(C3-B3)</f>
        <v>37.601999999999997</v>
      </c>
    </row>
    <row r="4" spans="1:5" x14ac:dyDescent="0.2">
      <c r="B4">
        <f>SUM(B2:B3)</f>
        <v>700.52800000000002</v>
      </c>
      <c r="C4">
        <f>SUM(C2:C3)</f>
        <v>700.06399999999996</v>
      </c>
      <c r="D4">
        <f>SUM(D2:D3)</f>
        <v>75.668000000000035</v>
      </c>
      <c r="E4">
        <f>D4/B4</f>
        <v>0.10801566818171442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F7" sqref="F7"/>
    </sheetView>
  </sheetViews>
  <sheetFormatPr defaultRowHeight="12.75" x14ac:dyDescent="0.2"/>
  <cols>
    <col min="1" max="1025" width="11.5703125"/>
  </cols>
  <sheetData>
    <row r="1" spans="1:6" x14ac:dyDescent="0.2">
      <c r="B1" t="s">
        <v>7</v>
      </c>
      <c r="C1" t="s">
        <v>8</v>
      </c>
    </row>
    <row r="2" spans="1:6" x14ac:dyDescent="0.2">
      <c r="A2" t="s">
        <v>9</v>
      </c>
      <c r="B2">
        <v>0</v>
      </c>
      <c r="C2" s="2">
        <v>791.88499999999999</v>
      </c>
      <c r="D2">
        <f t="shared" ref="D2:D9" si="0">SUM(B2+C2)</f>
        <v>791.88499999999999</v>
      </c>
      <c r="E2">
        <f>MAX(D2:D5)</f>
        <v>802.875</v>
      </c>
    </row>
    <row r="3" spans="1:6" x14ac:dyDescent="0.2">
      <c r="A3" t="s">
        <v>10</v>
      </c>
      <c r="B3">
        <v>0</v>
      </c>
      <c r="C3">
        <v>802.875</v>
      </c>
      <c r="D3">
        <f t="shared" si="0"/>
        <v>802.875</v>
      </c>
    </row>
    <row r="4" spans="1:6" x14ac:dyDescent="0.2">
      <c r="A4" t="s">
        <v>11</v>
      </c>
      <c r="B4">
        <v>0</v>
      </c>
      <c r="C4">
        <v>722.61300000000006</v>
      </c>
      <c r="D4">
        <f t="shared" si="0"/>
        <v>722.61300000000006</v>
      </c>
    </row>
    <row r="5" spans="1:6" x14ac:dyDescent="0.2">
      <c r="A5" t="s">
        <v>12</v>
      </c>
      <c r="B5">
        <v>0</v>
      </c>
      <c r="C5">
        <v>704.072</v>
      </c>
      <c r="D5">
        <f t="shared" si="0"/>
        <v>704.072</v>
      </c>
    </row>
    <row r="6" spans="1:6" x14ac:dyDescent="0.2">
      <c r="A6" t="s">
        <v>13</v>
      </c>
      <c r="B6">
        <v>33</v>
      </c>
      <c r="C6" s="1">
        <v>718.37900000000002</v>
      </c>
      <c r="D6">
        <f t="shared" si="0"/>
        <v>751.37900000000002</v>
      </c>
      <c r="E6">
        <f>MAX(D6:D9)</f>
        <v>751.37900000000002</v>
      </c>
      <c r="F6">
        <f>(E2-E6)/E2</f>
        <v>6.4139498676630838E-2</v>
      </c>
    </row>
    <row r="7" spans="1:6" x14ac:dyDescent="0.2">
      <c r="A7" t="s">
        <v>14</v>
      </c>
      <c r="B7">
        <v>0</v>
      </c>
      <c r="C7" s="1">
        <v>623.57100000000003</v>
      </c>
      <c r="D7">
        <f t="shared" si="0"/>
        <v>623.57100000000003</v>
      </c>
    </row>
    <row r="8" spans="1:6" x14ac:dyDescent="0.2">
      <c r="A8" t="s">
        <v>15</v>
      </c>
      <c r="B8">
        <v>128</v>
      </c>
      <c r="C8" s="1">
        <v>602.25699999999995</v>
      </c>
      <c r="D8">
        <f t="shared" si="0"/>
        <v>730.25699999999995</v>
      </c>
    </row>
    <row r="9" spans="1:6" x14ac:dyDescent="0.2">
      <c r="A9" t="s">
        <v>16</v>
      </c>
      <c r="B9">
        <v>124</v>
      </c>
      <c r="C9" s="1">
        <v>602.50699999999995</v>
      </c>
      <c r="D9">
        <f t="shared" si="0"/>
        <v>726.50699999999995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M28" sqref="M28"/>
    </sheetView>
  </sheetViews>
  <sheetFormatPr defaultRowHeight="12.75" x14ac:dyDescent="0.2"/>
  <cols>
    <col min="1" max="1025" width="11.5703125"/>
  </cols>
  <sheetData>
    <row r="1" spans="1:6" x14ac:dyDescent="0.2">
      <c r="B1" t="s">
        <v>7</v>
      </c>
      <c r="C1" t="s">
        <v>8</v>
      </c>
    </row>
    <row r="2" spans="1:6" x14ac:dyDescent="0.2">
      <c r="A2" t="s">
        <v>9</v>
      </c>
      <c r="B2">
        <v>0</v>
      </c>
      <c r="C2" s="1">
        <v>581.80999999999995</v>
      </c>
      <c r="D2">
        <f t="shared" ref="D2:D9" si="0">SUM(B2+C2)</f>
        <v>581.80999999999995</v>
      </c>
      <c r="E2">
        <f>MAX(D2:D5)</f>
        <v>581.80999999999995</v>
      </c>
    </row>
    <row r="3" spans="1:6" x14ac:dyDescent="0.2">
      <c r="A3" t="s">
        <v>10</v>
      </c>
      <c r="B3">
        <v>0</v>
      </c>
      <c r="C3" s="1">
        <v>506.01299999999998</v>
      </c>
      <c r="D3">
        <f t="shared" si="0"/>
        <v>506.01299999999998</v>
      </c>
    </row>
    <row r="4" spans="1:6" x14ac:dyDescent="0.2">
      <c r="A4" t="s">
        <v>11</v>
      </c>
      <c r="B4">
        <v>0</v>
      </c>
      <c r="C4" s="1">
        <v>348.75</v>
      </c>
      <c r="D4">
        <f t="shared" si="0"/>
        <v>348.75</v>
      </c>
    </row>
    <row r="5" spans="1:6" x14ac:dyDescent="0.2">
      <c r="A5" t="s">
        <v>12</v>
      </c>
      <c r="B5">
        <v>0</v>
      </c>
      <c r="C5" s="1">
        <v>233.25700000000001</v>
      </c>
      <c r="D5">
        <f t="shared" si="0"/>
        <v>233.25700000000001</v>
      </c>
    </row>
    <row r="6" spans="1:6" x14ac:dyDescent="0.2">
      <c r="A6" t="s">
        <v>13</v>
      </c>
      <c r="B6">
        <v>0</v>
      </c>
      <c r="C6" s="1">
        <v>425.673</v>
      </c>
      <c r="D6">
        <f t="shared" si="0"/>
        <v>425.673</v>
      </c>
      <c r="E6">
        <f>MAX(D6:D9)</f>
        <v>452.02100000000002</v>
      </c>
      <c r="F6">
        <f>(E2-E6)/E2</f>
        <v>0.22307798078410468</v>
      </c>
    </row>
    <row r="7" spans="1:6" x14ac:dyDescent="0.2">
      <c r="A7" t="s">
        <v>14</v>
      </c>
      <c r="B7">
        <v>0</v>
      </c>
      <c r="C7" s="1">
        <v>344.64100000000002</v>
      </c>
      <c r="D7">
        <f t="shared" si="0"/>
        <v>344.64100000000002</v>
      </c>
    </row>
    <row r="8" spans="1:6" x14ac:dyDescent="0.2">
      <c r="A8" t="s">
        <v>15</v>
      </c>
      <c r="B8">
        <v>278</v>
      </c>
      <c r="C8" s="1">
        <v>148.72300000000001</v>
      </c>
      <c r="D8">
        <f t="shared" si="0"/>
        <v>426.72300000000001</v>
      </c>
    </row>
    <row r="9" spans="1:6" x14ac:dyDescent="0.2">
      <c r="A9" t="s">
        <v>16</v>
      </c>
      <c r="B9">
        <v>355</v>
      </c>
      <c r="C9" s="1">
        <v>97.021000000000001</v>
      </c>
      <c r="D9">
        <f t="shared" si="0"/>
        <v>452.02100000000002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Normal="100" workbookViewId="0">
      <selection activeCell="F21" sqref="F21"/>
    </sheetView>
  </sheetViews>
  <sheetFormatPr defaultRowHeight="12.75" x14ac:dyDescent="0.2"/>
  <cols>
    <col min="1" max="1" width="12.28515625"/>
    <col min="2" max="2" width="11.42578125"/>
    <col min="3" max="3" width="21.7109375"/>
    <col min="4" max="4" width="23.85546875"/>
    <col min="5" max="5" width="31.7109375"/>
    <col min="6" max="6" width="39.5703125"/>
    <col min="7" max="7" width="25.5703125"/>
    <col min="8" max="8" width="17.7109375"/>
    <col min="9" max="9" width="14.42578125"/>
    <col min="10" max="11" width="13.28515625"/>
    <col min="12" max="12" width="14.28515625"/>
    <col min="13" max="1025" width="11.5703125"/>
  </cols>
  <sheetData>
    <row r="1" spans="1:10" x14ac:dyDescent="0.2">
      <c r="A1" t="s">
        <v>17</v>
      </c>
      <c r="D1" s="2"/>
      <c r="E1" s="2"/>
      <c r="I1" s="2"/>
    </row>
    <row r="2" spans="1:10" x14ac:dyDescent="0.2">
      <c r="A2" t="s">
        <v>18</v>
      </c>
      <c r="B2" t="s">
        <v>19</v>
      </c>
      <c r="C2" t="s">
        <v>20</v>
      </c>
      <c r="D2" s="2" t="s">
        <v>21</v>
      </c>
      <c r="E2" s="2" t="s">
        <v>22</v>
      </c>
      <c r="F2" t="s">
        <v>23</v>
      </c>
      <c r="I2" s="2"/>
    </row>
    <row r="3" spans="1:10" x14ac:dyDescent="0.2">
      <c r="A3">
        <v>2.5</v>
      </c>
      <c r="B3">
        <v>1</v>
      </c>
      <c r="C3" t="s">
        <v>24</v>
      </c>
      <c r="D3" s="1">
        <v>34.804000000000002</v>
      </c>
      <c r="E3" s="2">
        <v>13815</v>
      </c>
      <c r="I3" s="2"/>
    </row>
    <row r="4" spans="1:10" x14ac:dyDescent="0.2">
      <c r="B4">
        <v>2</v>
      </c>
      <c r="C4" t="s">
        <v>24</v>
      </c>
      <c r="D4" s="1">
        <v>45.33</v>
      </c>
      <c r="E4" s="2"/>
      <c r="F4">
        <v>1.3024365019999999</v>
      </c>
      <c r="I4" s="2"/>
    </row>
    <row r="5" spans="1:10" x14ac:dyDescent="0.2">
      <c r="B5">
        <v>3</v>
      </c>
      <c r="C5" t="s">
        <v>24</v>
      </c>
      <c r="D5" s="1">
        <v>63.606999999999999</v>
      </c>
      <c r="E5" s="2"/>
      <c r="F5">
        <v>1.82757729</v>
      </c>
      <c r="I5" s="2"/>
    </row>
    <row r="6" spans="1:10" x14ac:dyDescent="0.2">
      <c r="B6">
        <v>4</v>
      </c>
      <c r="C6" t="s">
        <v>24</v>
      </c>
      <c r="D6" s="1">
        <v>88.34</v>
      </c>
      <c r="E6" s="2"/>
      <c r="F6">
        <v>2.5382139979999998</v>
      </c>
      <c r="I6" s="2"/>
    </row>
    <row r="7" spans="1:10" x14ac:dyDescent="0.2">
      <c r="D7" s="2"/>
      <c r="E7" s="2"/>
      <c r="I7" s="2"/>
    </row>
    <row r="8" spans="1:10" x14ac:dyDescent="0.2">
      <c r="A8" t="s">
        <v>25</v>
      </c>
      <c r="D8" s="2"/>
      <c r="E8" s="2"/>
      <c r="I8" s="2"/>
    </row>
    <row r="9" spans="1:10" x14ac:dyDescent="0.2">
      <c r="A9" t="s">
        <v>18</v>
      </c>
      <c r="B9" t="s">
        <v>19</v>
      </c>
      <c r="C9" t="s">
        <v>20</v>
      </c>
      <c r="D9" s="2" t="s">
        <v>21</v>
      </c>
      <c r="E9" s="2" t="s">
        <v>22</v>
      </c>
      <c r="F9" t="s">
        <v>26</v>
      </c>
      <c r="G9" s="2" t="s">
        <v>23</v>
      </c>
      <c r="I9" s="2"/>
    </row>
    <row r="10" spans="1:10" x14ac:dyDescent="0.2">
      <c r="A10">
        <v>2.5</v>
      </c>
      <c r="B10">
        <v>1</v>
      </c>
      <c r="C10" t="s">
        <v>24</v>
      </c>
      <c r="D10" s="1">
        <v>32.156999999999996</v>
      </c>
      <c r="E10">
        <v>21023</v>
      </c>
      <c r="I10" s="1"/>
      <c r="J10" s="1"/>
    </row>
    <row r="11" spans="1:10" x14ac:dyDescent="0.2">
      <c r="C11" t="s">
        <v>27</v>
      </c>
      <c r="D11" s="1">
        <v>191.83</v>
      </c>
      <c r="E11" s="3" t="s">
        <v>28</v>
      </c>
    </row>
    <row r="12" spans="1:10" x14ac:dyDescent="0.2">
      <c r="C12" t="s">
        <v>29</v>
      </c>
      <c r="D12" s="1"/>
      <c r="F12" s="3" t="s">
        <v>30</v>
      </c>
    </row>
    <row r="13" spans="1:10" x14ac:dyDescent="0.2">
      <c r="C13" s="2" t="s">
        <v>31</v>
      </c>
      <c r="D13" s="1"/>
      <c r="F13">
        <v>2.6888806760000001</v>
      </c>
    </row>
    <row r="14" spans="1:10" x14ac:dyDescent="0.2">
      <c r="C14" t="s">
        <v>32</v>
      </c>
      <c r="D14" s="1"/>
      <c r="F14">
        <v>3.0983617259999998</v>
      </c>
    </row>
    <row r="15" spans="1:10" x14ac:dyDescent="0.2">
      <c r="A15">
        <v>20</v>
      </c>
      <c r="B15">
        <v>1</v>
      </c>
      <c r="C15" t="s">
        <v>24</v>
      </c>
      <c r="D15" s="1">
        <v>194.798</v>
      </c>
      <c r="E15">
        <v>25125</v>
      </c>
    </row>
    <row r="16" spans="1:10" x14ac:dyDescent="0.2">
      <c r="A16">
        <v>20</v>
      </c>
      <c r="B16">
        <v>2</v>
      </c>
      <c r="C16" t="s">
        <v>24</v>
      </c>
      <c r="D16">
        <v>301.53300000000002</v>
      </c>
      <c r="F16" s="3" t="s">
        <v>33</v>
      </c>
      <c r="G16" s="3" t="s">
        <v>34</v>
      </c>
    </row>
    <row r="17" spans="1:7" x14ac:dyDescent="0.2">
      <c r="A17">
        <v>20</v>
      </c>
      <c r="B17">
        <v>3</v>
      </c>
      <c r="C17" t="s">
        <v>24</v>
      </c>
      <c r="D17" s="1">
        <v>493.50599999999997</v>
      </c>
      <c r="F17">
        <v>2.5050944199999998</v>
      </c>
      <c r="G17">
        <v>2.5334243679999999</v>
      </c>
    </row>
    <row r="18" spans="1:7" x14ac:dyDescent="0.2">
      <c r="A18">
        <v>20</v>
      </c>
      <c r="B18">
        <v>4</v>
      </c>
      <c r="C18" t="s">
        <v>24</v>
      </c>
      <c r="D18" s="1">
        <v>652.779</v>
      </c>
      <c r="F18">
        <v>2.978836533</v>
      </c>
      <c r="G18">
        <v>3.3510559660000001</v>
      </c>
    </row>
    <row r="19" spans="1:7" x14ac:dyDescent="0.2">
      <c r="D19" s="1"/>
    </row>
    <row r="20" spans="1:7" x14ac:dyDescent="0.2">
      <c r="D20" s="1"/>
    </row>
    <row r="22" spans="1:7" x14ac:dyDescent="0.2">
      <c r="A22" t="s">
        <v>35</v>
      </c>
      <c r="D22" s="2"/>
      <c r="E22" s="2"/>
    </row>
    <row r="23" spans="1:7" x14ac:dyDescent="0.2">
      <c r="A23" t="s">
        <v>18</v>
      </c>
      <c r="B23" t="s">
        <v>19</v>
      </c>
      <c r="C23" t="s">
        <v>20</v>
      </c>
      <c r="D23" s="2" t="s">
        <v>21</v>
      </c>
      <c r="E23" s="2" t="s">
        <v>22</v>
      </c>
      <c r="F23" t="s">
        <v>26</v>
      </c>
      <c r="G23" s="2" t="s">
        <v>23</v>
      </c>
    </row>
    <row r="24" spans="1:7" x14ac:dyDescent="0.2">
      <c r="A24">
        <v>2.5</v>
      </c>
      <c r="B24">
        <v>1</v>
      </c>
      <c r="C24" t="s">
        <v>24</v>
      </c>
      <c r="D24" s="1">
        <v>35.131999999999998</v>
      </c>
      <c r="E24" s="1">
        <v>26942</v>
      </c>
    </row>
    <row r="25" spans="1:7" x14ac:dyDescent="0.2">
      <c r="C25" t="s">
        <v>36</v>
      </c>
      <c r="D25" s="1">
        <v>206.66</v>
      </c>
      <c r="E25">
        <v>36640</v>
      </c>
      <c r="F25">
        <v>1.80211896</v>
      </c>
    </row>
    <row r="26" spans="1:7" x14ac:dyDescent="0.2">
      <c r="C26" t="s">
        <v>37</v>
      </c>
      <c r="D26" s="1"/>
      <c r="F26">
        <v>3.1948919220000001</v>
      </c>
    </row>
    <row r="27" spans="1:7" x14ac:dyDescent="0.2">
      <c r="C27" s="2" t="s">
        <v>38</v>
      </c>
      <c r="D27" s="1"/>
      <c r="F27">
        <v>3.4274455939999999</v>
      </c>
    </row>
    <row r="28" spans="1:7" x14ac:dyDescent="0.2">
      <c r="C28" t="s">
        <v>39</v>
      </c>
      <c r="D28" s="1"/>
    </row>
    <row r="29" spans="1:7" x14ac:dyDescent="0.2">
      <c r="A29">
        <v>20</v>
      </c>
      <c r="B29">
        <v>1</v>
      </c>
      <c r="C29" t="s">
        <v>24</v>
      </c>
      <c r="D29" s="1">
        <v>199.42599999999999</v>
      </c>
      <c r="E29" s="1">
        <v>17978</v>
      </c>
    </row>
    <row r="30" spans="1:7" x14ac:dyDescent="0.2">
      <c r="A30">
        <v>20</v>
      </c>
      <c r="B30">
        <v>2</v>
      </c>
      <c r="C30" t="s">
        <v>24</v>
      </c>
      <c r="D30" s="1">
        <v>297.22300000000001</v>
      </c>
      <c r="F30">
        <v>1.393572453</v>
      </c>
      <c r="G30">
        <v>1.4903924260000001</v>
      </c>
    </row>
    <row r="31" spans="1:7" x14ac:dyDescent="0.2">
      <c r="A31">
        <v>20</v>
      </c>
      <c r="B31">
        <v>3</v>
      </c>
      <c r="C31" t="s">
        <v>24</v>
      </c>
      <c r="D31" s="1">
        <v>508.49</v>
      </c>
      <c r="F31">
        <v>2.0769587060000001</v>
      </c>
      <c r="G31">
        <v>2.5497678339999998</v>
      </c>
    </row>
    <row r="32" spans="1:7" x14ac:dyDescent="0.2">
      <c r="A32">
        <v>20</v>
      </c>
      <c r="B32">
        <v>4</v>
      </c>
      <c r="C32" t="s">
        <v>24</v>
      </c>
      <c r="D32" s="1">
        <v>688.495</v>
      </c>
      <c r="F32">
        <v>2.7003989329999998</v>
      </c>
      <c r="G32">
        <v>3.4523833399999999</v>
      </c>
    </row>
    <row r="34" spans="1:7" x14ac:dyDescent="0.2">
      <c r="A34" t="s">
        <v>40</v>
      </c>
      <c r="D34" s="2"/>
      <c r="E34" s="2"/>
    </row>
    <row r="35" spans="1:7" x14ac:dyDescent="0.2">
      <c r="A35" t="s">
        <v>18</v>
      </c>
      <c r="B35" t="s">
        <v>19</v>
      </c>
      <c r="C35" t="s">
        <v>20</v>
      </c>
      <c r="D35" s="2" t="s">
        <v>21</v>
      </c>
      <c r="E35" s="2" t="s">
        <v>22</v>
      </c>
      <c r="F35" t="s">
        <v>26</v>
      </c>
      <c r="G35" s="2" t="s">
        <v>23</v>
      </c>
    </row>
    <row r="36" spans="1:7" x14ac:dyDescent="0.2">
      <c r="A36">
        <v>2.5</v>
      </c>
      <c r="B36">
        <v>1</v>
      </c>
      <c r="C36" t="s">
        <v>24</v>
      </c>
      <c r="D36" s="1">
        <v>32.479999999999997</v>
      </c>
      <c r="E36" s="1">
        <v>28498</v>
      </c>
    </row>
    <row r="37" spans="1:7" x14ac:dyDescent="0.2">
      <c r="C37" t="s">
        <v>41</v>
      </c>
      <c r="D37" s="1">
        <v>190.4</v>
      </c>
      <c r="E37">
        <v>38891</v>
      </c>
    </row>
    <row r="38" spans="1:7" x14ac:dyDescent="0.2">
      <c r="C38" t="s">
        <v>42</v>
      </c>
      <c r="D38" s="1"/>
      <c r="F38">
        <v>1.8513976110000001</v>
      </c>
    </row>
    <row r="39" spans="1:7" x14ac:dyDescent="0.2">
      <c r="C39" s="2" t="s">
        <v>43</v>
      </c>
      <c r="D39" s="1"/>
      <c r="F39">
        <v>3.329736402</v>
      </c>
    </row>
    <row r="40" spans="1:7" x14ac:dyDescent="0.2">
      <c r="C40" t="s">
        <v>44</v>
      </c>
      <c r="D40" s="1"/>
      <c r="F40">
        <v>3.5151415560000001</v>
      </c>
    </row>
    <row r="41" spans="1:7" x14ac:dyDescent="0.2">
      <c r="A41">
        <v>20</v>
      </c>
      <c r="B41">
        <v>1</v>
      </c>
      <c r="C41" t="s">
        <v>24</v>
      </c>
      <c r="D41" s="1">
        <v>176.10900000000001</v>
      </c>
      <c r="E41" s="1">
        <v>20395</v>
      </c>
    </row>
    <row r="42" spans="1:7" x14ac:dyDescent="0.2">
      <c r="A42">
        <v>20</v>
      </c>
      <c r="B42">
        <v>2</v>
      </c>
      <c r="C42" t="s">
        <v>24</v>
      </c>
      <c r="D42" s="1">
        <v>278.94900000000001</v>
      </c>
      <c r="F42">
        <v>1.446485158</v>
      </c>
      <c r="G42">
        <v>1.583956527</v>
      </c>
    </row>
    <row r="43" spans="1:7" x14ac:dyDescent="0.2">
      <c r="A43">
        <v>20</v>
      </c>
      <c r="B43">
        <v>3</v>
      </c>
      <c r="C43" t="s">
        <v>24</v>
      </c>
      <c r="D43" s="1">
        <v>523.56100000000004</v>
      </c>
      <c r="F43">
        <v>2.2217472909999998</v>
      </c>
      <c r="G43">
        <v>2.972937215</v>
      </c>
    </row>
    <row r="44" spans="1:7" x14ac:dyDescent="0.2">
      <c r="A44">
        <v>20</v>
      </c>
      <c r="B44">
        <v>4</v>
      </c>
      <c r="C44" t="s">
        <v>24</v>
      </c>
      <c r="D44" s="1">
        <v>649.68299999999999</v>
      </c>
      <c r="F44">
        <v>2.7945620330000001</v>
      </c>
      <c r="G44">
        <v>3.6890959579999998</v>
      </c>
    </row>
    <row r="46" spans="1:7" x14ac:dyDescent="0.2">
      <c r="A46" t="s">
        <v>45</v>
      </c>
      <c r="D46" s="2"/>
      <c r="E46" s="2"/>
    </row>
    <row r="47" spans="1:7" x14ac:dyDescent="0.2">
      <c r="A47" t="s">
        <v>18</v>
      </c>
      <c r="B47" t="s">
        <v>19</v>
      </c>
      <c r="C47" t="s">
        <v>20</v>
      </c>
      <c r="D47" s="2" t="s">
        <v>21</v>
      </c>
      <c r="E47" s="2" t="s">
        <v>22</v>
      </c>
      <c r="F47" t="s">
        <v>26</v>
      </c>
      <c r="G47" s="2" t="s">
        <v>23</v>
      </c>
    </row>
    <row r="48" spans="1:7" x14ac:dyDescent="0.2">
      <c r="A48">
        <v>2.5</v>
      </c>
      <c r="B48">
        <v>1</v>
      </c>
      <c r="C48" t="s">
        <v>24</v>
      </c>
      <c r="D48" s="1">
        <v>37.694000000000003</v>
      </c>
      <c r="E48" s="1">
        <v>12792</v>
      </c>
    </row>
    <row r="49" spans="1:7" x14ac:dyDescent="0.2">
      <c r="C49" t="s">
        <v>46</v>
      </c>
      <c r="D49" s="1">
        <v>240.78</v>
      </c>
      <c r="E49">
        <v>16020</v>
      </c>
    </row>
    <row r="50" spans="1:7" x14ac:dyDescent="0.2">
      <c r="C50" t="s">
        <v>47</v>
      </c>
      <c r="D50" s="1"/>
      <c r="F50">
        <v>1.350708126</v>
      </c>
    </row>
    <row r="51" spans="1:7" x14ac:dyDescent="0.2">
      <c r="C51" s="2" t="s">
        <v>48</v>
      </c>
      <c r="D51" s="1"/>
      <c r="F51">
        <v>1.9596661740000001</v>
      </c>
    </row>
    <row r="52" spans="1:7" x14ac:dyDescent="0.2">
      <c r="C52" t="s">
        <v>49</v>
      </c>
      <c r="D52" s="1"/>
      <c r="F52">
        <v>2.6241178610000002</v>
      </c>
    </row>
    <row r="53" spans="1:7" x14ac:dyDescent="0.2">
      <c r="A53">
        <v>20</v>
      </c>
      <c r="B53">
        <v>1</v>
      </c>
      <c r="C53" t="s">
        <v>24</v>
      </c>
      <c r="D53" s="1">
        <v>224.47399999999999</v>
      </c>
      <c r="E53" s="1">
        <v>19159</v>
      </c>
    </row>
    <row r="54" spans="1:7" x14ac:dyDescent="0.2">
      <c r="A54">
        <v>20</v>
      </c>
      <c r="B54">
        <v>2</v>
      </c>
      <c r="C54" t="s">
        <v>24</v>
      </c>
      <c r="D54" s="1">
        <v>287.23099999999999</v>
      </c>
      <c r="F54">
        <v>1.4194267780000001</v>
      </c>
      <c r="G54">
        <v>1.279573581</v>
      </c>
    </row>
    <row r="55" spans="1:7" x14ac:dyDescent="0.2">
      <c r="A55">
        <v>20</v>
      </c>
      <c r="B55">
        <v>3</v>
      </c>
      <c r="C55" t="s">
        <v>24</v>
      </c>
      <c r="D55" s="1">
        <v>451.94200000000001</v>
      </c>
      <c r="F55">
        <v>2.1477056320000001</v>
      </c>
      <c r="G55">
        <v>2.0133378479999999</v>
      </c>
    </row>
    <row r="56" spans="1:7" x14ac:dyDescent="0.2">
      <c r="A56">
        <v>20</v>
      </c>
      <c r="B56">
        <v>4</v>
      </c>
      <c r="C56" t="s">
        <v>24</v>
      </c>
      <c r="D56" s="1">
        <v>598.88199999999995</v>
      </c>
      <c r="F56">
        <v>2.74640912</v>
      </c>
      <c r="G56">
        <v>2.6679348169999999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Figure2_simjobs</vt:lpstr>
      <vt:lpstr>Figure3_pr20g_pr</vt:lpstr>
      <vt:lpstr>Figure4_km20g_km</vt:lpstr>
      <vt:lpstr>Figure5_lr20g_lr</vt:lpstr>
      <vt:lpstr>Figure6_wc20g_wc</vt:lpstr>
      <vt:lpstr>Figure7_pr20g_prII</vt:lpstr>
      <vt:lpstr>Figure8_km20g_kmII</vt:lpstr>
      <vt:lpstr>Figure9_lr20g_lrII</vt:lpstr>
      <vt:lpstr>Figure10_wc20g_wcII</vt:lpstr>
      <vt:lpstr>Figure11_pr20g_prIII</vt:lpstr>
      <vt:lpstr>Figure12_km20g_kmIII</vt:lpstr>
      <vt:lpstr>Figure13_lr20g_lrIII</vt:lpstr>
      <vt:lpstr>Figure14_wc20g_wcIII</vt:lpstr>
      <vt:lpstr>Figure15_pr20g_km</vt:lpstr>
      <vt:lpstr>Figure16_km20g_pr</vt:lpstr>
      <vt:lpstr>Figure17_lr20g_wc</vt:lpstr>
      <vt:lpstr>Figure18_wc20g_lr</vt:lpstr>
      <vt:lpstr>Figure19_pr20g_km_lr</vt:lpstr>
      <vt:lpstr>Figure20_km20g_pr_lr</vt:lpstr>
      <vt:lpstr>Figure21_lr20g_pr_km</vt:lpstr>
      <vt:lpstr>Figure22_pr20g_lr_wc</vt:lpstr>
      <vt:lpstr>Figure23_lr20g_pr_wc</vt:lpstr>
      <vt:lpstr>Figure24_wc20g_pr_lr</vt:lpstr>
      <vt:lpstr>Figure25_pr20g_km_lr_wc</vt:lpstr>
      <vt:lpstr>Figure26_km20g_pr_lr_wc</vt:lpstr>
      <vt:lpstr>Figure27_lr20g_pr_km_wc</vt:lpstr>
      <vt:lpstr>Figure28_wc20g_pr_km_lr</vt:lpstr>
      <vt:lpstr>Figure29_Schedule1</vt:lpstr>
      <vt:lpstr>Figure30_Schedule2</vt:lpstr>
      <vt:lpstr>slowdownratio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Khan</cp:lastModifiedBy>
  <cp:revision>0</cp:revision>
  <dcterms:created xsi:type="dcterms:W3CDTF">2015-12-22T01:27:09Z</dcterms:created>
  <dcterms:modified xsi:type="dcterms:W3CDTF">2016-02-20T18:55:07Z</dcterms:modified>
  <dc:language>en-US</dc:language>
</cp:coreProperties>
</file>