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sc341/Desktop/"/>
    </mc:Choice>
  </mc:AlternateContent>
  <xr:revisionPtr revIDLastSave="0" documentId="13_ncr:1_{3CFDEAB8-7925-7446-8EC6-958816F51DF5}" xr6:coauthVersionLast="47" xr6:coauthVersionMax="47" xr10:uidLastSave="{00000000-0000-0000-0000-000000000000}"/>
  <bookViews>
    <workbookView xWindow="260" yWindow="520" windowWidth="31140" windowHeight="28300" xr2:uid="{00000000-000D-0000-FFFF-FFFF00000000}"/>
  </bookViews>
  <sheets>
    <sheet name="StaffvModules" sheetId="1" r:id="rId1"/>
    <sheet name="JD" sheetId="58" r:id="rId2"/>
    <sheet name="JB" sheetId="57" r:id="rId3"/>
    <sheet name="MC" sheetId="13" r:id="rId4"/>
    <sheet name="Staff" sheetId="2" r:id="rId5"/>
    <sheet name="TotalWork" sheetId="3" r:id="rId6"/>
    <sheet name="Mappings" sheetId="4" r:id="rId7"/>
    <sheet name="Examining" sheetId="54" r:id="rId8"/>
    <sheet name="Mentoring" sheetId="7" r:id="rId9"/>
    <sheet name="PeerObs" sheetId="56" r:id="rId10"/>
    <sheet name="Outreach" sheetId="48" r:id="rId11"/>
    <sheet name="ProjPlanning" sheetId="50" r:id="rId12"/>
    <sheet name="ProjActual" sheetId="53" r:id="rId13"/>
    <sheet name="ProjHons" sheetId="35" r:id="rId14"/>
    <sheet name="ProjHonsByStaff" sheetId="36" r:id="rId15"/>
    <sheet name="ProjMEng" sheetId="37" r:id="rId16"/>
    <sheet name="ProjMScCSec" sheetId="38" r:id="rId17"/>
    <sheet name="ProjMScAI" sheetId="45" r:id="rId18"/>
    <sheet name="ProjMScIT" sheetId="47" r:id="rId19"/>
    <sheet name="ProjSoftEng" sheetId="41" r:id="rId20"/>
    <sheet name="ProjCalculations" sheetId="42" r:id="rId21"/>
    <sheet name="ProjInfo" sheetId="43" r:id="rId22"/>
    <sheet name="README" sheetId="52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58" l="1"/>
  <c r="I12" i="58"/>
  <c r="I13" i="58"/>
  <c r="I14" i="58"/>
  <c r="I15" i="58"/>
  <c r="I6" i="58"/>
  <c r="I7" i="58"/>
  <c r="I8" i="58"/>
  <c r="I9" i="58"/>
  <c r="I49" i="58"/>
  <c r="I47" i="58"/>
  <c r="E46" i="58"/>
  <c r="I46" i="58" s="1"/>
  <c r="I45" i="58"/>
  <c r="I43" i="58"/>
  <c r="I35" i="58"/>
  <c r="I34" i="58"/>
  <c r="I33" i="58"/>
  <c r="I32" i="58"/>
  <c r="I31" i="58"/>
  <c r="I30" i="58"/>
  <c r="I29" i="58"/>
  <c r="I27" i="58"/>
  <c r="I26" i="58"/>
  <c r="I25" i="58"/>
  <c r="I24" i="58"/>
  <c r="I23" i="58"/>
  <c r="I22" i="58"/>
  <c r="I38" i="58" s="1"/>
  <c r="G18" i="58"/>
  <c r="G17" i="58"/>
  <c r="G16" i="58"/>
  <c r="I8" i="13"/>
  <c r="I9" i="57"/>
  <c r="I10" i="57"/>
  <c r="I11" i="57"/>
  <c r="I12" i="57"/>
  <c r="I13" i="57"/>
  <c r="I14" i="57"/>
  <c r="I15" i="57"/>
  <c r="I7" i="57"/>
  <c r="I8" i="57"/>
  <c r="G18" i="57"/>
  <c r="G17" i="57"/>
  <c r="G16" i="57"/>
  <c r="I50" i="58" l="1"/>
  <c r="I16" i="58"/>
  <c r="K2" i="58"/>
  <c r="M2" i="58" s="1"/>
  <c r="O2" i="58"/>
  <c r="I16" i="57"/>
  <c r="I49" i="57"/>
  <c r="I47" i="57"/>
  <c r="E46" i="57"/>
  <c r="I46" i="57" s="1"/>
  <c r="I45" i="57"/>
  <c r="I43" i="57"/>
  <c r="I35" i="57"/>
  <c r="I34" i="57"/>
  <c r="I33" i="57"/>
  <c r="I32" i="57"/>
  <c r="I31" i="57"/>
  <c r="I30" i="57"/>
  <c r="I29" i="57"/>
  <c r="I27" i="57"/>
  <c r="I26" i="57"/>
  <c r="I25" i="57"/>
  <c r="I24" i="57"/>
  <c r="I23" i="57"/>
  <c r="I22" i="57"/>
  <c r="F101" i="3"/>
  <c r="I21" i="13"/>
  <c r="I32" i="13"/>
  <c r="D2" i="56"/>
  <c r="E2" i="56"/>
  <c r="F2" i="56"/>
  <c r="G2" i="56"/>
  <c r="H2" i="56"/>
  <c r="E43" i="13" s="1"/>
  <c r="I43" i="13" s="1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Z2" i="56"/>
  <c r="AA2" i="56"/>
  <c r="B4" i="56"/>
  <c r="B5" i="56"/>
  <c r="B6" i="56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3" i="56"/>
  <c r="C2" i="56"/>
  <c r="X4" i="50"/>
  <c r="R3" i="50"/>
  <c r="X30" i="53"/>
  <c r="W30" i="53"/>
  <c r="Y29" i="53"/>
  <c r="X29" i="53"/>
  <c r="Z29" i="53" s="1"/>
  <c r="W29" i="53"/>
  <c r="Y28" i="53"/>
  <c r="X28" i="53"/>
  <c r="Z28" i="53" s="1"/>
  <c r="W28" i="53"/>
  <c r="Y27" i="53"/>
  <c r="X27" i="53"/>
  <c r="Z27" i="53" s="1"/>
  <c r="W27" i="53"/>
  <c r="Y26" i="53"/>
  <c r="X26" i="53"/>
  <c r="Z26" i="53" s="1"/>
  <c r="W26" i="53"/>
  <c r="Y25" i="53"/>
  <c r="X25" i="53"/>
  <c r="Z25" i="53" s="1"/>
  <c r="W25" i="53"/>
  <c r="Y24" i="53"/>
  <c r="X24" i="53"/>
  <c r="Z24" i="53" s="1"/>
  <c r="W24" i="53"/>
  <c r="Y21" i="53"/>
  <c r="X21" i="53"/>
  <c r="Z21" i="53" s="1"/>
  <c r="W21" i="53"/>
  <c r="Y20" i="53"/>
  <c r="X20" i="53"/>
  <c r="Z20" i="53" s="1"/>
  <c r="W20" i="53"/>
  <c r="Y19" i="53"/>
  <c r="X19" i="53"/>
  <c r="Z19" i="53" s="1"/>
  <c r="W19" i="53"/>
  <c r="Y18" i="53"/>
  <c r="X18" i="53"/>
  <c r="Z18" i="53" s="1"/>
  <c r="W18" i="53"/>
  <c r="Y17" i="53"/>
  <c r="X17" i="53"/>
  <c r="Z17" i="53" s="1"/>
  <c r="W17" i="53"/>
  <c r="Y16" i="53"/>
  <c r="X16" i="53"/>
  <c r="Z16" i="53" s="1"/>
  <c r="W16" i="53"/>
  <c r="Y15" i="53"/>
  <c r="X15" i="53"/>
  <c r="Z15" i="53" s="1"/>
  <c r="W15" i="53"/>
  <c r="Y14" i="53"/>
  <c r="X14" i="53"/>
  <c r="Z14" i="53" s="1"/>
  <c r="W14" i="53"/>
  <c r="Y13" i="53"/>
  <c r="X13" i="53"/>
  <c r="Z13" i="53" s="1"/>
  <c r="W13" i="53"/>
  <c r="Y12" i="53"/>
  <c r="X12" i="53"/>
  <c r="Z12" i="53" s="1"/>
  <c r="W12" i="53"/>
  <c r="Y11" i="53"/>
  <c r="X11" i="53"/>
  <c r="Z11" i="53" s="1"/>
  <c r="W11" i="53"/>
  <c r="Y10" i="53"/>
  <c r="X10" i="53"/>
  <c r="Z10" i="53" s="1"/>
  <c r="W10" i="53"/>
  <c r="Y9" i="53"/>
  <c r="X9" i="53"/>
  <c r="Z9" i="53" s="1"/>
  <c r="W9" i="53"/>
  <c r="Y8" i="53"/>
  <c r="X8" i="53"/>
  <c r="Z8" i="53" s="1"/>
  <c r="W8" i="53"/>
  <c r="Y7" i="53"/>
  <c r="X7" i="53"/>
  <c r="Z7" i="53" s="1"/>
  <c r="W7" i="53"/>
  <c r="Y6" i="53"/>
  <c r="X6" i="53"/>
  <c r="Z6" i="53" s="1"/>
  <c r="W6" i="53"/>
  <c r="Y5" i="53"/>
  <c r="X5" i="53"/>
  <c r="Z5" i="53" s="1"/>
  <c r="W5" i="53"/>
  <c r="Y3" i="53"/>
  <c r="X3" i="53"/>
  <c r="Z3" i="53" s="1"/>
  <c r="W3" i="53"/>
  <c r="Z2" i="53"/>
  <c r="Y2" i="53"/>
  <c r="X2" i="53"/>
  <c r="W2" i="53"/>
  <c r="V2" i="53"/>
  <c r="U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7" i="1"/>
  <c r="G88" i="1"/>
  <c r="G90" i="1"/>
  <c r="V3" i="50"/>
  <c r="N3" i="50"/>
  <c r="P3" i="50"/>
  <c r="I44" i="13"/>
  <c r="B34" i="4"/>
  <c r="Q3" i="50"/>
  <c r="X9" i="50"/>
  <c r="X31" i="50"/>
  <c r="Z9" i="50"/>
  <c r="K3" i="50"/>
  <c r="W3" i="50"/>
  <c r="I26" i="13"/>
  <c r="I28" i="13"/>
  <c r="S3" i="50"/>
  <c r="D3" i="50"/>
  <c r="Y31" i="50"/>
  <c r="Y9" i="50"/>
  <c r="AA9" i="50" s="1"/>
  <c r="Z4" i="50"/>
  <c r="Y4" i="50"/>
  <c r="AA4" i="50" s="1"/>
  <c r="O3" i="50"/>
  <c r="M3" i="50"/>
  <c r="L3" i="50"/>
  <c r="J3" i="50"/>
  <c r="I3" i="50"/>
  <c r="H3" i="50"/>
  <c r="G3" i="50"/>
  <c r="F3" i="50"/>
  <c r="E3" i="50"/>
  <c r="C8" i="48"/>
  <c r="I46" i="13"/>
  <c r="D8" i="48"/>
  <c r="AC5" i="1"/>
  <c r="AD5" i="1"/>
  <c r="AE5" i="1"/>
  <c r="AF5" i="1"/>
  <c r="AG5" i="1"/>
  <c r="AC4" i="1"/>
  <c r="AD4" i="1"/>
  <c r="AE4" i="1"/>
  <c r="AF4" i="1"/>
  <c r="AG4" i="1"/>
  <c r="I11" i="13"/>
  <c r="I15" i="13" s="1"/>
  <c r="F16" i="4"/>
  <c r="F17" i="4"/>
  <c r="F18" i="4"/>
  <c r="F15" i="4"/>
  <c r="B15" i="4"/>
  <c r="B16" i="4"/>
  <c r="B18" i="4"/>
  <c r="B17" i="4"/>
  <c r="I50" i="57" l="1"/>
  <c r="I38" i="57"/>
  <c r="K2" i="57" s="1"/>
  <c r="M2" i="57" s="1"/>
  <c r="O2" i="57"/>
  <c r="X40" i="50"/>
  <c r="X3" i="50"/>
  <c r="Z3" i="50"/>
  <c r="AA3" i="50"/>
  <c r="Y3" i="50"/>
  <c r="I42" i="13"/>
  <c r="F102" i="3"/>
  <c r="F97" i="3"/>
  <c r="F98" i="3"/>
  <c r="F100" i="3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60" i="1"/>
  <c r="G61" i="1"/>
  <c r="I7" i="13"/>
  <c r="I38" i="1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77" i="3"/>
  <c r="I6" i="13"/>
  <c r="I40" i="13"/>
  <c r="G13" i="13"/>
  <c r="X5" i="1"/>
  <c r="Y5" i="1"/>
  <c r="Z5" i="1"/>
  <c r="AA5" i="1"/>
  <c r="AB5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J4" i="1"/>
  <c r="K5" i="1"/>
  <c r="L5" i="1"/>
  <c r="M5" i="1"/>
  <c r="N5" i="1"/>
  <c r="O5" i="1"/>
  <c r="P5" i="1"/>
  <c r="Q5" i="1"/>
  <c r="R5" i="1"/>
  <c r="S5" i="1"/>
  <c r="T5" i="1"/>
  <c r="U5" i="1"/>
  <c r="V5" i="1"/>
  <c r="W5" i="1"/>
  <c r="J5" i="1"/>
  <c r="H5" i="2"/>
  <c r="H7" i="2"/>
  <c r="N91" i="1"/>
  <c r="C7" i="53"/>
  <c r="I30" i="13"/>
  <c r="I29" i="13"/>
  <c r="I27" i="13"/>
  <c r="I31" i="13"/>
  <c r="I23" i="13"/>
  <c r="I22" i="13"/>
  <c r="I20" i="13"/>
  <c r="I19" i="13"/>
  <c r="I24" i="13"/>
  <c r="D2" i="7"/>
  <c r="C2" i="7"/>
  <c r="E129" i="3"/>
  <c r="E128" i="3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I14" i="13" l="1"/>
  <c r="I35" i="13"/>
  <c r="C14" i="53"/>
  <c r="I47" i="13"/>
  <c r="C20" i="53"/>
  <c r="C106" i="3"/>
  <c r="P73" i="3"/>
  <c r="C18" i="53"/>
  <c r="I13" i="13"/>
  <c r="C22" i="53" l="1"/>
  <c r="C19" i="53"/>
  <c r="C15" i="53"/>
  <c r="C6" i="53"/>
  <c r="C17" i="53"/>
  <c r="C11" i="53"/>
  <c r="C13" i="53"/>
  <c r="K2" i="13"/>
  <c r="O2" i="13"/>
  <c r="C10" i="53"/>
  <c r="C12" i="53"/>
  <c r="C16" i="53"/>
  <c r="C121" i="3"/>
  <c r="C122" i="3" s="1"/>
  <c r="C9" i="53" l="1"/>
  <c r="C8" i="53"/>
  <c r="C9" i="50"/>
  <c r="C5" i="53"/>
  <c r="C21" i="53"/>
  <c r="M2" i="13"/>
</calcChain>
</file>

<file path=xl/sharedStrings.xml><?xml version="1.0" encoding="utf-8"?>
<sst xmlns="http://schemas.openxmlformats.org/spreadsheetml/2006/main" count="1042" uniqueCount="542">
  <si>
    <t>Code</t>
  </si>
  <si>
    <t>Linked courses</t>
  </si>
  <si>
    <t>Unlinked relatives</t>
  </si>
  <si>
    <t>Name</t>
  </si>
  <si>
    <t>Credits</t>
  </si>
  <si>
    <t>Type</t>
  </si>
  <si>
    <t>Num staff allocated</t>
  </si>
  <si>
    <t>Est. Num Students</t>
  </si>
  <si>
    <t>Hours</t>
  </si>
  <si>
    <t>MC</t>
  </si>
  <si>
    <t>[Underline means course coordinator]</t>
  </si>
  <si>
    <t>HS2?</t>
  </si>
  <si>
    <t>HS1</t>
  </si>
  <si>
    <t>Total</t>
  </si>
  <si>
    <t>CS1032</t>
  </si>
  <si>
    <t>QC1003</t>
  </si>
  <si>
    <t>JC1001</t>
  </si>
  <si>
    <t>Programming 1</t>
  </si>
  <si>
    <t>Standard classroom based</t>
  </si>
  <si>
    <t>CS1029</t>
  </si>
  <si>
    <t>QC1002</t>
  </si>
  <si>
    <t>Modelling &amp; Problem Solving for Computing</t>
  </si>
  <si>
    <t>CS1031</t>
  </si>
  <si>
    <t>JC2503</t>
  </si>
  <si>
    <t>Web app dev (optional)</t>
  </si>
  <si>
    <t>CS2019</t>
  </si>
  <si>
    <t>QC2002</t>
  </si>
  <si>
    <t>JC2504, SCNU25Data</t>
  </si>
  <si>
    <t>Databases and Data Management</t>
  </si>
  <si>
    <t>CS2020</t>
  </si>
  <si>
    <t>QC2001</t>
  </si>
  <si>
    <t>JC2002, SCNU20SP</t>
  </si>
  <si>
    <t>Software Programming</t>
  </si>
  <si>
    <t>CS3026</t>
  </si>
  <si>
    <t>CS4096</t>
  </si>
  <si>
    <t>JC2505</t>
  </si>
  <si>
    <t>Operating Systems</t>
  </si>
  <si>
    <t>CS3028</t>
  </si>
  <si>
    <t>QC3002</t>
  </si>
  <si>
    <t>JC2001</t>
  </si>
  <si>
    <t>Principles of Software Engineering</t>
  </si>
  <si>
    <t>CS3033</t>
  </si>
  <si>
    <t>QC3001</t>
  </si>
  <si>
    <t>JC3001*</t>
  </si>
  <si>
    <t>Artificial Intelligence</t>
  </si>
  <si>
    <t>CS4040</t>
  </si>
  <si>
    <t>JC3007*</t>
  </si>
  <si>
    <t>Research Methods</t>
  </si>
  <si>
    <t>CS4028</t>
  </si>
  <si>
    <t>CS4097</t>
  </si>
  <si>
    <t>JC4002*</t>
  </si>
  <si>
    <t>Security</t>
  </si>
  <si>
    <t>CS4049</t>
  </si>
  <si>
    <t>JC3503*, JC3509*</t>
  </si>
  <si>
    <t>Introduction to ML and Data Mining</t>
  </si>
  <si>
    <t>CS1533</t>
  </si>
  <si>
    <t>QC1504</t>
  </si>
  <si>
    <t>JC1502</t>
  </si>
  <si>
    <t>Computer Systems and Architecture</t>
  </si>
  <si>
    <t>CS1527</t>
  </si>
  <si>
    <t>QC1502</t>
  </si>
  <si>
    <t>JC1503, SCNU15OOP</t>
  </si>
  <si>
    <t>Object-Oriented Programming</t>
  </si>
  <si>
    <t>CS2506</t>
  </si>
  <si>
    <t>QC2501</t>
  </si>
  <si>
    <t>Human-Computer Interaction</t>
  </si>
  <si>
    <t>CS2522</t>
  </si>
  <si>
    <t>JC3002*, SCNU25Alg</t>
  </si>
  <si>
    <t>Algorithms and Data Structures</t>
  </si>
  <si>
    <t>CS2513</t>
  </si>
  <si>
    <t>QC2502</t>
  </si>
  <si>
    <t>Mathematics for Computing Science</t>
  </si>
  <si>
    <t>CS3518</t>
  </si>
  <si>
    <t>JC3008*</t>
  </si>
  <si>
    <t>Languages and Computability</t>
  </si>
  <si>
    <t>CS3534</t>
  </si>
  <si>
    <t>JC4001*</t>
  </si>
  <si>
    <t>Distributed Systems</t>
  </si>
  <si>
    <t>CS3528</t>
  </si>
  <si>
    <t>QC3502</t>
  </si>
  <si>
    <t>JC3506*, JC3510*</t>
  </si>
  <si>
    <t>Software Engineering &amp; Professional Practice</t>
  </si>
  <si>
    <t>Standard project based</t>
  </si>
  <si>
    <t>CS3525</t>
  </si>
  <si>
    <t>QC3501</t>
  </si>
  <si>
    <t>JC3011*</t>
  </si>
  <si>
    <t>Enterprise Computing and Business</t>
  </si>
  <si>
    <t xml:space="preserve">CS4529
</t>
  </si>
  <si>
    <t>CS4525, CS4594, CS551M</t>
  </si>
  <si>
    <t>JC4500*</t>
  </si>
  <si>
    <t>Single/Joint/CS-Physics Honours Computing Project [Allocated in admin block as Hons dissertation]</t>
  </si>
  <si>
    <t>Individual project</t>
  </si>
  <si>
    <t xml:space="preserve">SCNU20SP </t>
  </si>
  <si>
    <t>SCNU15OOP</t>
  </si>
  <si>
    <t>OOP</t>
  </si>
  <si>
    <t>SCNU25Data</t>
  </si>
  <si>
    <t>Data Management</t>
  </si>
  <si>
    <t>SCNU25Alg</t>
  </si>
  <si>
    <t xml:space="preserve">Algorithms (no delivery) </t>
  </si>
  <si>
    <t>CS5099</t>
  </si>
  <si>
    <t>Information Security</t>
  </si>
  <si>
    <t>CS5097/98</t>
  </si>
  <si>
    <t>Database Systems and Big Data</t>
  </si>
  <si>
    <t>CS5077</t>
  </si>
  <si>
    <t>Web Development</t>
  </si>
  <si>
    <t>CS5075</t>
  </si>
  <si>
    <t>Human Computer Interaction</t>
  </si>
  <si>
    <t>CS5076</t>
  </si>
  <si>
    <t>Introduction to Programming</t>
  </si>
  <si>
    <t>CS551N</t>
  </si>
  <si>
    <t>CS551A</t>
  </si>
  <si>
    <t>Fundamentals of Software Project Management</t>
  </si>
  <si>
    <t>CS551S</t>
  </si>
  <si>
    <t>CS551P</t>
  </si>
  <si>
    <t>Advanced Programming</t>
  </si>
  <si>
    <t>CS551Q</t>
  </si>
  <si>
    <t>Enterprise Software Development</t>
  </si>
  <si>
    <t xml:space="preserve">
CS5942</t>
  </si>
  <si>
    <t>CS551R</t>
  </si>
  <si>
    <t>Project in IT (MSc IT Director)</t>
  </si>
  <si>
    <t>Group project</t>
  </si>
  <si>
    <t>CS502K</t>
  </si>
  <si>
    <t>Symbolic AI</t>
  </si>
  <si>
    <t>CS5062</t>
  </si>
  <si>
    <t>Machine Learning</t>
  </si>
  <si>
    <t>CS5063</t>
  </si>
  <si>
    <t>Evaluation of AI systems</t>
  </si>
  <si>
    <t>CS5079</t>
  </si>
  <si>
    <t>Applied AI</t>
  </si>
  <si>
    <t>CS552J</t>
  </si>
  <si>
    <t>Data Mining with Deep Learning</t>
  </si>
  <si>
    <t>CS551H</t>
  </si>
  <si>
    <t>Natural Language Generation</t>
  </si>
  <si>
    <t>CS551J</t>
  </si>
  <si>
    <t>Knowledge Representation and Reasoning</t>
  </si>
  <si>
    <t>CS551K</t>
  </si>
  <si>
    <t>Software agents &amp; Multi-agent systems</t>
  </si>
  <si>
    <t>CS5917</t>
  </si>
  <si>
    <t>CS551T</t>
  </si>
  <si>
    <t>Project in AI (MSc AI Director)</t>
  </si>
  <si>
    <t>CS502A</t>
  </si>
  <si>
    <t>Intro to Cybersecurity</t>
  </si>
  <si>
    <t>CS502B</t>
  </si>
  <si>
    <t>Security in Emerging Networks</t>
  </si>
  <si>
    <t>CS502C</t>
  </si>
  <si>
    <t>Enterprise Security Architecture</t>
  </si>
  <si>
    <t>CS502D</t>
  </si>
  <si>
    <t>AI, Privacy and Cybersecurity</t>
  </si>
  <si>
    <t>CS552E</t>
  </si>
  <si>
    <t>Digital Forensics and Incident Management</t>
  </si>
  <si>
    <t>CS552F</t>
  </si>
  <si>
    <t>Information Governance, Data Security and Privacy</t>
  </si>
  <si>
    <t>CS552H</t>
  </si>
  <si>
    <t>Secure Software Design and Development</t>
  </si>
  <si>
    <t>CS552G</t>
  </si>
  <si>
    <t>Ethical Hacking and Web Security</t>
  </si>
  <si>
    <t>CS592A</t>
  </si>
  <si>
    <t>Project in Cybersecurity 
(MSc CySec Director)</t>
  </si>
  <si>
    <t>CS501W
CS551W</t>
  </si>
  <si>
    <t>Introduction to data visualisation with python (on demand)</t>
  </si>
  <si>
    <t>Standard computer lab based</t>
  </si>
  <si>
    <t>CS551E</t>
  </si>
  <si>
    <t>Innovation in Electronic and Software Engineering (Engin)</t>
  </si>
  <si>
    <t>0 or 1</t>
  </si>
  <si>
    <t>Admin roles</t>
  </si>
  <si>
    <t>Crit</t>
  </si>
  <si>
    <t>ALM</t>
  </si>
  <si>
    <t>CS core research theme lead</t>
  </si>
  <si>
    <t>PGR</t>
  </si>
  <si>
    <t>Taught PGT lead</t>
  </si>
  <si>
    <t>DuP</t>
  </si>
  <si>
    <t>Msc AI Dir (300 with Jan)</t>
  </si>
  <si>
    <t>MSc Cyber Dir</t>
  </si>
  <si>
    <t>MSc IT Dir (300 with Jan)</t>
  </si>
  <si>
    <t>Go abroad/Erasmus/Turing</t>
  </si>
  <si>
    <t>Exam officer</t>
  </si>
  <si>
    <t>Retention/engagement</t>
  </si>
  <si>
    <t>Outreach</t>
  </si>
  <si>
    <t>Industrial placements (CS50IP, CS3522, CS3901, CS3922, CS4904, CS4993, CS4999)</t>
  </si>
  <si>
    <t>Seminars</t>
  </si>
  <si>
    <t>Research ethics</t>
  </si>
  <si>
    <t>SCNU 2+2 coordinator (was part of DuP)</t>
  </si>
  <si>
    <t>Student Experience (non-WAM)</t>
  </si>
  <si>
    <t>Industrial seminars (non-WAM)</t>
  </si>
  <si>
    <t>Hons dissertation (CS4529 etc.)</t>
  </si>
  <si>
    <t>Industrial liaison (non-WAM)</t>
  </si>
  <si>
    <t>School Roles</t>
  </si>
  <si>
    <t>School DoR</t>
  </si>
  <si>
    <t>School Entrepreneurship and Employability Lead</t>
  </si>
  <si>
    <t>Uni Roles</t>
  </si>
  <si>
    <t>Senate</t>
  </si>
  <si>
    <t>Cat</t>
  </si>
  <si>
    <t>Annual 
Availability</t>
  </si>
  <si>
    <t>Unadjusted 
Max</t>
  </si>
  <si>
    <t>Adjusted Max</t>
  </si>
  <si>
    <t>Availability Notes</t>
  </si>
  <si>
    <t>Empl. end date</t>
  </si>
  <si>
    <t>Probation Start date</t>
  </si>
  <si>
    <t>Probation Start year stage</t>
  </si>
  <si>
    <t>TS</t>
  </si>
  <si>
    <t>TR</t>
  </si>
  <si>
    <t>Matthew</t>
  </si>
  <si>
    <t>Collinson</t>
  </si>
  <si>
    <t>SCNU JI Staff</t>
  </si>
  <si>
    <t>Min delta</t>
  </si>
  <si>
    <t>Minimum hours</t>
  </si>
  <si>
    <t>Actual delta</t>
  </si>
  <si>
    <t>Actual hours</t>
  </si>
  <si>
    <t>Web app</t>
  </si>
  <si>
    <t>CS4529</t>
  </si>
  <si>
    <t>Honours Computing Project</t>
  </si>
  <si>
    <t>SCNU2020</t>
  </si>
  <si>
    <t>SCNU15-1</t>
  </si>
  <si>
    <t>SCNU</t>
  </si>
  <si>
    <t>Computer Systems and Architecture 
Data Management</t>
  </si>
  <si>
    <t>CS5097/8</t>
  </si>
  <si>
    <t>CS5942</t>
  </si>
  <si>
    <t>Project in IT</t>
  </si>
  <si>
    <t>Data mining and Visualisation</t>
  </si>
  <si>
    <t>Project in AI</t>
  </si>
  <si>
    <t>Project in Cybersecurity</t>
  </si>
  <si>
    <t>CS501W / CS551W</t>
  </si>
  <si>
    <t>Introduction to data visualisation with python</t>
  </si>
  <si>
    <t>QC40?</t>
  </si>
  <si>
    <t>QC45?</t>
  </si>
  <si>
    <t>Filled</t>
  </si>
  <si>
    <t>Load</t>
  </si>
  <si>
    <t>Allocated</t>
  </si>
  <si>
    <t>Hons dissertation</t>
  </si>
  <si>
    <t>Employability and Entrepreneurship</t>
  </si>
  <si>
    <t>Personal Tutor</t>
  </si>
  <si>
    <t>Prob Mentoring</t>
  </si>
  <si>
    <t>Overall calcs</t>
  </si>
  <si>
    <t>Core staff Hours Available</t>
  </si>
  <si>
    <t>Minimum taught course load obliged</t>
  </si>
  <si>
    <t>Project Supervision obliged</t>
  </si>
  <si>
    <t>Project Marking obliged</t>
  </si>
  <si>
    <t>Total teaching load obliged</t>
  </si>
  <si>
    <t>Total admin load assigned</t>
  </si>
  <si>
    <t>Total teach obliged plus admin assigned</t>
  </si>
  <si>
    <t xml:space="preserve">Minimum Core Staffing Deficit </t>
  </si>
  <si>
    <t>Total non-project allocated to core staff</t>
  </si>
  <si>
    <t>Total available for project</t>
  </si>
  <si>
    <t>Frozen modules</t>
  </si>
  <si>
    <t>Robotics</t>
  </si>
  <si>
    <t>Unlinked cousin</t>
  </si>
  <si>
    <t>CS3029</t>
  </si>
  <si>
    <t>Functional Programming</t>
  </si>
  <si>
    <t>JC3504*</t>
  </si>
  <si>
    <t>CS35-1</t>
  </si>
  <si>
    <t>AI Programming (suspended)</t>
  </si>
  <si>
    <t>CS40</t>
  </si>
  <si>
    <t>CS45</t>
  </si>
  <si>
    <t>Agents?</t>
  </si>
  <si>
    <t>Computational Intelligence</t>
  </si>
  <si>
    <t>alpha</t>
  </si>
  <si>
    <t>beta</t>
  </si>
  <si>
    <t>delta</t>
  </si>
  <si>
    <t>Existing course previously delivered</t>
  </si>
  <si>
    <t>Established course, new to lecturer</t>
  </si>
  <si>
    <t>Existing course, major revamp</t>
  </si>
  <si>
    <t>New content/module</t>
  </si>
  <si>
    <t>Single Staff hours total unadjusted</t>
  </si>
  <si>
    <t>Proportion contract teach+admin</t>
  </si>
  <si>
    <t>Probation Reductions</t>
  </si>
  <si>
    <t>Reduced proportion available for teach and admin</t>
  </si>
  <si>
    <t xml:space="preserve">Teaching and Scholarship </t>
  </si>
  <si>
    <t>Teaching and Research</t>
  </si>
  <si>
    <t>Probation year 2</t>
  </si>
  <si>
    <t>TRP2</t>
  </si>
  <si>
    <t>Probation year 1</t>
  </si>
  <si>
    <t>TRP1</t>
  </si>
  <si>
    <t>Support on courses</t>
  </si>
  <si>
    <t>baseline</t>
  </si>
  <si>
    <t>moderation margin</t>
  </si>
  <si>
    <t>marking margin</t>
  </si>
  <si>
    <t>delivery margin</t>
  </si>
  <si>
    <t>travel margin</t>
  </si>
  <si>
    <t>Qatar (Link Tutor) (Components)</t>
  </si>
  <si>
    <t>SCNU 2+2 (Link Tutor) (Components)</t>
  </si>
  <si>
    <t>Qatar Link Tutor (hours, no delivery, no travel)</t>
  </si>
  <si>
    <t>SCNU Link Tutor A (no delivery, no travel)</t>
  </si>
  <si>
    <t>SCNU Link Tutor D (delivery, no travel, no marking)</t>
  </si>
  <si>
    <t>SCNU Link Tutor T (delivery, travel, no marking)</t>
  </si>
  <si>
    <t>Margin for linked engineering courses (CS4096, CS4098)</t>
  </si>
  <si>
    <t>Personal Tutor - total</t>
  </si>
  <si>
    <t>Assumes about X students at Y hours each</t>
  </si>
  <si>
    <t>Av. num students - X</t>
  </si>
  <si>
    <t>Av. hours per student - Y</t>
  </si>
  <si>
    <t>Peer Observation (of one other)</t>
  </si>
  <si>
    <t>Peer Observation (self)</t>
  </si>
  <si>
    <t>Student Numbers Estimates</t>
  </si>
  <si>
    <t>processing</t>
  </si>
  <si>
    <t>Year</t>
  </si>
  <si>
    <t>MSc IT sep</t>
  </si>
  <si>
    <t xml:space="preserve">MSc IT Jan </t>
  </si>
  <si>
    <t>MSc AI Sep</t>
  </si>
  <si>
    <t>MSc AI Jan</t>
  </si>
  <si>
    <t>MSc Cybersec</t>
  </si>
  <si>
    <t>L1</t>
  </si>
  <si>
    <t>L2</t>
  </si>
  <si>
    <t>L3</t>
  </si>
  <si>
    <t>L4 (+L5IP)</t>
  </si>
  <si>
    <t>CS MEng L5</t>
  </si>
  <si>
    <t>2021-22 Estimate</t>
  </si>
  <si>
    <t>2021-22 Actual</t>
  </si>
  <si>
    <t>2022-23 Estimate</t>
  </si>
  <si>
    <t>2022-23 Actual</t>
  </si>
  <si>
    <t>Distributed Project estimates</t>
  </si>
  <si>
    <t>MSc IT Sep</t>
  </si>
  <si>
    <t>MSc IT Jan</t>
  </si>
  <si>
    <t>L3 Soft Eng</t>
  </si>
  <si>
    <t>L4</t>
  </si>
  <si>
    <t>May finish</t>
  </si>
  <si>
    <t>Aug finish</t>
  </si>
  <si>
    <t>Vetting Total</t>
  </si>
  <si>
    <t>Invigilation total</t>
  </si>
  <si>
    <t>Vetting 1</t>
  </si>
  <si>
    <t>Vetting 2</t>
  </si>
  <si>
    <t>Vetting 3</t>
  </si>
  <si>
    <t>Vetting 4</t>
  </si>
  <si>
    <t>Veting 5</t>
  </si>
  <si>
    <t>Vetting More</t>
  </si>
  <si>
    <t>Invig 1</t>
  </si>
  <si>
    <t>Invig 2</t>
  </si>
  <si>
    <t>Invig 3</t>
  </si>
  <si>
    <t>Invig 4</t>
  </si>
  <si>
    <t>Invig 5</t>
  </si>
  <si>
    <t>Invig more</t>
  </si>
  <si>
    <t>MSc by Res</t>
  </si>
  <si>
    <t>PhD Year 1</t>
  </si>
  <si>
    <t>PhD Year 2</t>
  </si>
  <si>
    <t>PhD Internal</t>
  </si>
  <si>
    <t>Others</t>
  </si>
  <si>
    <t>Reserve for post-Jan appts</t>
  </si>
  <si>
    <t>Principles</t>
  </si>
  <si>
    <t>Try to get staff with local experience as mentors</t>
  </si>
  <si>
    <t>Try to have overlapping research area between mentor and mentee</t>
  </si>
  <si>
    <t>Try not to have an overly close a working relationship between mentor and mentee</t>
  </si>
  <si>
    <t>JI mentoring JI would be helpful as this would share JI-specific knowledge (hard to achieve in the short term)</t>
  </si>
  <si>
    <t>Share workload between mentors.</t>
  </si>
  <si>
    <t>Observer</t>
  </si>
  <si>
    <t>Observed</t>
  </si>
  <si>
    <t>Admin Role</t>
  </si>
  <si>
    <t>Notional Hours</t>
  </si>
  <si>
    <t>Sum</t>
  </si>
  <si>
    <t>Indiv. Appl. Visits</t>
  </si>
  <si>
    <t>August clearing tel. calls</t>
  </si>
  <si>
    <t>August Hong Kong BUES fair</t>
  </si>
  <si>
    <t>Weekday August Open Day</t>
  </si>
  <si>
    <t>Abdn Comp Collective - Sept</t>
  </si>
  <si>
    <t xml:space="preserve">Inform Prize </t>
  </si>
  <si>
    <t>Weekend October Open Day</t>
  </si>
  <si>
    <t>PG open day October</t>
  </si>
  <si>
    <t>Nov. Grads</t>
  </si>
  <si>
    <t>Offer Holder Day</t>
  </si>
  <si>
    <t>June grads</t>
  </si>
  <si>
    <t>Abdn delivery staff</t>
  </si>
  <si>
    <t>*</t>
  </si>
  <si>
    <t>Total hours permitted</t>
  </si>
  <si>
    <t>Total hours allocated</t>
  </si>
  <si>
    <t>Total left</t>
  </si>
  <si>
    <t>No Projects</t>
  </si>
  <si>
    <t>Course</t>
  </si>
  <si>
    <t>Alpha</t>
  </si>
  <si>
    <t>Beta</t>
  </si>
  <si>
    <t>Num. Students</t>
  </si>
  <si>
    <t>Delta</t>
  </si>
  <si>
    <t>Share</t>
  </si>
  <si>
    <t>Coordinator</t>
  </si>
  <si>
    <t>Total hours</t>
  </si>
  <si>
    <t>Total teaching</t>
  </si>
  <si>
    <t>HS2</t>
  </si>
  <si>
    <t>Project supervision and marking</t>
  </si>
  <si>
    <t>Num groups/students</t>
  </si>
  <si>
    <t>h</t>
  </si>
  <si>
    <t>L3 Group project</t>
  </si>
  <si>
    <t>UG Project supervision</t>
  </si>
  <si>
    <t>MSc AI project supervision</t>
  </si>
  <si>
    <t>MSc Cyber project supervision</t>
  </si>
  <si>
    <t>MSc IT project supervision</t>
  </si>
  <si>
    <t>L3 S2 marking</t>
  </si>
  <si>
    <t>MSc AI project marking</t>
  </si>
  <si>
    <t>MSc Cyber project marking</t>
  </si>
  <si>
    <t>MSc IT project marking</t>
  </si>
  <si>
    <t>Re-marking</t>
  </si>
  <si>
    <t>Other</t>
  </si>
  <si>
    <t>Total project</t>
  </si>
  <si>
    <t>Admin</t>
  </si>
  <si>
    <t>Peer observations</t>
  </si>
  <si>
    <t>Peer observed</t>
  </si>
  <si>
    <t>Distributed Outreach</t>
  </si>
  <si>
    <t>Flexible time</t>
  </si>
  <si>
    <t>Total admin</t>
  </si>
  <si>
    <t>Previous</t>
  </si>
  <si>
    <t>Ug project marking</t>
  </si>
  <si>
    <t>Info Sec</t>
  </si>
  <si>
    <t>MEng project marking</t>
  </si>
  <si>
    <t>2021-22</t>
  </si>
  <si>
    <t>MEng project supervision</t>
  </si>
  <si>
    <t>Most recent</t>
  </si>
  <si>
    <t>Matthew Collinson</t>
  </si>
  <si>
    <t>Ind. Place. mark</t>
  </si>
  <si>
    <t xml:space="preserve">SCNU 2+2 </t>
  </si>
  <si>
    <t>Admin role</t>
  </si>
  <si>
    <t>Algs</t>
  </si>
  <si>
    <t>2015?</t>
  </si>
  <si>
    <t>Lang Comp</t>
  </si>
  <si>
    <t>CS3524</t>
  </si>
  <si>
    <t>Distrib Sys (sec)</t>
  </si>
  <si>
    <t>Sec</t>
  </si>
  <si>
    <t>2019-20?</t>
  </si>
  <si>
    <t>AI Priv Sec</t>
  </si>
  <si>
    <t>Re-marks</t>
  </si>
  <si>
    <t xml:space="preserve">Mentor </t>
  </si>
  <si>
    <t>?</t>
  </si>
  <si>
    <t>Notional Total Hours</t>
  </si>
  <si>
    <t>Hons sup</t>
  </si>
  <si>
    <t>Hons mark</t>
  </si>
  <si>
    <t>MEng Sup</t>
  </si>
  <si>
    <t>MEng mark</t>
  </si>
  <si>
    <t>MSc AI Jan Supervision</t>
  </si>
  <si>
    <t xml:space="preserve">MSc AI  Jan marking </t>
  </si>
  <si>
    <t>MSc AI Sep sup</t>
  </si>
  <si>
    <t>MSc AI Sep Mark</t>
  </si>
  <si>
    <t>Msc Csec sup</t>
  </si>
  <si>
    <t>MSc Csec mark</t>
  </si>
  <si>
    <t>MSc IT Jan sup</t>
  </si>
  <si>
    <t>MSc IT Jan Mark</t>
  </si>
  <si>
    <t>MSc IT Sep sup</t>
  </si>
  <si>
    <t>MSc IT Sep mark</t>
  </si>
  <si>
    <t>CS5974: MSc IT (online)</t>
  </si>
  <si>
    <t>L3 Soft Eng sup</t>
  </si>
  <si>
    <t xml:space="preserve">L3 S1 Soft Eng Mark </t>
  </si>
  <si>
    <t>CS50IP Mark</t>
  </si>
  <si>
    <t>L3 S2 Soft Eng Mark</t>
  </si>
  <si>
    <t>Total Marking</t>
  </si>
  <si>
    <t>Total Individual Sup</t>
  </si>
  <si>
    <t>Total group sup</t>
  </si>
  <si>
    <t>Total Sup</t>
  </si>
  <si>
    <t>Target max total sup</t>
  </si>
  <si>
    <t>May</t>
  </si>
  <si>
    <t>HS3</t>
  </si>
  <si>
    <t>August</t>
  </si>
  <si>
    <t>Various</t>
  </si>
  <si>
    <t>HS1, 2</t>
  </si>
  <si>
    <t>Dec/Jan</t>
  </si>
  <si>
    <t>Target</t>
  </si>
  <si>
    <t>Guides</t>
  </si>
  <si>
    <t>This sheet is for planning project allocations. It is not the final list of what was actually done.</t>
  </si>
  <si>
    <t>ALT SUM</t>
  </si>
  <si>
    <t>MSc AI Jan Supervision (HS2)</t>
  </si>
  <si>
    <t>MSc AI  Jan marking (August)</t>
  </si>
  <si>
    <t>This sheet is for recording what was actually done.</t>
  </si>
  <si>
    <t>Student</t>
  </si>
  <si>
    <t>Supervisor</t>
  </si>
  <si>
    <t>First Marker</t>
  </si>
  <si>
    <t>Second Marker</t>
  </si>
  <si>
    <t>TOTAL</t>
  </si>
  <si>
    <t>Sup</t>
  </si>
  <si>
    <t>First</t>
  </si>
  <si>
    <t>Second</t>
  </si>
  <si>
    <t>Student Name</t>
  </si>
  <si>
    <t>January 2022 Starts 
Student Name</t>
  </si>
  <si>
    <t>September 2023 Starts</t>
  </si>
  <si>
    <t>Team 1 (alpha)</t>
  </si>
  <si>
    <t>Team 2 (bravo)</t>
  </si>
  <si>
    <t>Team 3 (charlie)</t>
  </si>
  <si>
    <t>Team 4</t>
  </si>
  <si>
    <t>CS551R May end above. CS5942 Aug end below.</t>
  </si>
  <si>
    <t>Team 1</t>
  </si>
  <si>
    <t>Team 2</t>
  </si>
  <si>
    <t>Team 3</t>
  </si>
  <si>
    <t>Team 5</t>
  </si>
  <si>
    <t>Team</t>
  </si>
  <si>
    <t>Guide</t>
  </si>
  <si>
    <t>1st Marker</t>
  </si>
  <si>
    <t>2nd Marker</t>
  </si>
  <si>
    <t>Bravo</t>
  </si>
  <si>
    <t>Charlie</t>
  </si>
  <si>
    <t>Echo</t>
  </si>
  <si>
    <t>Foxtrot</t>
  </si>
  <si>
    <t>Golf</t>
  </si>
  <si>
    <t>Hotel</t>
  </si>
  <si>
    <t>India</t>
  </si>
  <si>
    <t>Juliett</t>
  </si>
  <si>
    <t>Total number of individual projects</t>
  </si>
  <si>
    <t>Total number of individual projects after casual subtracted</t>
  </si>
  <si>
    <t>Total number of group projects</t>
  </si>
  <si>
    <t>Total number of projects after casual</t>
  </si>
  <si>
    <t>Total number of staff</t>
  </si>
  <si>
    <t>Total number of staff FTE T&amp;R (permanent)</t>
  </si>
  <si>
    <t>Number of individual projects per permanent T&amp;R FTE</t>
  </si>
  <si>
    <t>Supervision time</t>
  </si>
  <si>
    <t>Marking time</t>
  </si>
  <si>
    <t>List of Projects</t>
  </si>
  <si>
    <t xml:space="preserve">Level 3 first half: </t>
  </si>
  <si>
    <t>December</t>
  </si>
  <si>
    <t xml:space="preserve">Level 4: </t>
  </si>
  <si>
    <t>CS4529/CS4525/CS4594</t>
  </si>
  <si>
    <t>MEng:</t>
  </si>
  <si>
    <t>MSc Cybersecurity</t>
  </si>
  <si>
    <t>Summer</t>
  </si>
  <si>
    <t>MSc AI (September):</t>
  </si>
  <si>
    <t>MSc AI (January):</t>
  </si>
  <si>
    <t>MSc IT (September):</t>
  </si>
  <si>
    <t>MSc IT (January):</t>
  </si>
  <si>
    <t>MSc IT (old codes being run down)</t>
  </si>
  <si>
    <t>MSci Industrial Project (marking only)</t>
  </si>
  <si>
    <t>CS50IP</t>
  </si>
  <si>
    <t>Autumn</t>
  </si>
  <si>
    <t>README</t>
  </si>
  <si>
    <t>This should be populated!</t>
  </si>
  <si>
    <t>..</t>
  </si>
  <si>
    <t>Temps</t>
  </si>
  <si>
    <t>Unusables</t>
  </si>
  <si>
    <t>Probation Yr (1-3 or n.a)</t>
  </si>
  <si>
    <t>n.a.</t>
  </si>
  <si>
    <t>Natural Language Processing</t>
  </si>
  <si>
    <t>JI 1</t>
  </si>
  <si>
    <t>JI mentees below</t>
  </si>
  <si>
    <t>Mentee</t>
  </si>
  <si>
    <t>Mentor</t>
  </si>
  <si>
    <t>Totals</t>
  </si>
  <si>
    <t>Jane Doe</t>
  </si>
  <si>
    <t>Mark returns</t>
  </si>
  <si>
    <t>January</t>
  </si>
  <si>
    <t>June</t>
  </si>
  <si>
    <t>Sept</t>
  </si>
  <si>
    <t>Level 3 second half:</t>
  </si>
  <si>
    <t>Staff Initials</t>
  </si>
  <si>
    <t>Joe Mentee</t>
  </si>
  <si>
    <t>JB</t>
  </si>
  <si>
    <t>JD</t>
  </si>
  <si>
    <t>Joe</t>
  </si>
  <si>
    <t>Bloggs</t>
  </si>
  <si>
    <t>Jane</t>
  </si>
  <si>
    <t>Doe</t>
  </si>
  <si>
    <t>Override formula</t>
  </si>
  <si>
    <t>Industrial Placements</t>
  </si>
  <si>
    <t>Joe Bloggs</t>
  </si>
  <si>
    <t>Ony available for 60% of full-time to University of Aberdeen across each component of teaching, admin and research.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</si>
</sst>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\ yyyy"/>
    <numFmt numFmtId="165" formatCode="mmm\ yyyy"/>
    <numFmt numFmtId="166" formatCode="dd\ mmmm\ yyyy"/>
    <numFmt numFmtId="167" formatCode="d\ mmmm\ yyyy"/>
    <numFmt numFmtId="168" formatCode="d\ mmm\.\ yyyy"/>
    <numFmt numFmtId="169" formatCode="0.000"/>
  </numFmts>
  <fonts count="33">
    <font>
      <sz val="10"/>
      <color rgb="FF00000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Roboto"/>
    </font>
    <font>
      <sz val="10"/>
      <color rgb="FFB7B7B7"/>
      <name val="Arial"/>
      <family val="2"/>
    </font>
    <font>
      <strike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7981D"/>
      <name val="Inconsolata"/>
    </font>
    <font>
      <sz val="10"/>
      <color rgb="FFD9D9D9"/>
      <name val="Arial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1"/>
      <color theme="1"/>
      <name val="Calibri"/>
      <family val="2"/>
      <charset val="1"/>
    </font>
    <font>
      <u/>
      <sz val="12"/>
      <color theme="10"/>
      <name val="Arial"/>
      <family val="2"/>
      <scheme val="minor"/>
    </font>
    <font>
      <sz val="11"/>
      <color rgb="FF21212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0"/>
      <color rgb="FF4472C4"/>
      <name val="Arial"/>
      <family val="2"/>
    </font>
    <font>
      <sz val="10"/>
      <color rgb="FF4472C4"/>
      <name val="Arial"/>
      <family val="2"/>
    </font>
    <font>
      <u/>
      <sz val="10"/>
      <color rgb="FFFF0000"/>
      <name val="Arial"/>
      <family val="2"/>
    </font>
    <font>
      <u/>
      <sz val="10"/>
      <color theme="10"/>
      <name val="Arial"/>
      <family val="2"/>
    </font>
    <font>
      <b/>
      <u/>
      <sz val="11"/>
      <color rgb="FF000000"/>
      <name val="Calibri"/>
      <family val="2"/>
      <charset val="1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5"/>
      <color rgb="FF000000"/>
      <name val="Helvetica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E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1" fillId="0" borderId="0"/>
  </cellStyleXfs>
  <cellXfs count="40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4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11" borderId="2" xfId="0" applyFont="1" applyFill="1" applyBorder="1"/>
    <xf numFmtId="0" fontId="3" fillId="11" borderId="0" xfId="0" applyFont="1" applyFill="1"/>
    <xf numFmtId="0" fontId="8" fillId="0" borderId="0" xfId="0" applyFont="1"/>
    <xf numFmtId="0" fontId="3" fillId="11" borderId="4" xfId="0" applyFont="1" applyFill="1" applyBorder="1"/>
    <xf numFmtId="0" fontId="9" fillId="12" borderId="0" xfId="0" applyFont="1" applyFill="1"/>
    <xf numFmtId="0" fontId="3" fillId="0" borderId="0" xfId="0" applyFont="1" applyAlignment="1">
      <alignment horizontal="right"/>
    </xf>
    <xf numFmtId="0" fontId="7" fillId="0" borderId="0" xfId="0" applyFont="1"/>
    <xf numFmtId="0" fontId="0" fillId="0" borderId="9" xfId="0" applyBorder="1"/>
    <xf numFmtId="0" fontId="3" fillId="0" borderId="2" xfId="0" applyFont="1" applyBorder="1" applyAlignment="1">
      <alignment wrapText="1"/>
    </xf>
    <xf numFmtId="0" fontId="6" fillId="0" borderId="2" xfId="0" applyFont="1" applyBorder="1"/>
    <xf numFmtId="0" fontId="0" fillId="0" borderId="2" xfId="0" applyBorder="1"/>
    <xf numFmtId="4" fontId="3" fillId="0" borderId="2" xfId="0" applyNumberFormat="1" applyFont="1" applyBorder="1"/>
    <xf numFmtId="0" fontId="10" fillId="0" borderId="0" xfId="0" applyFont="1"/>
    <xf numFmtId="164" fontId="3" fillId="0" borderId="2" xfId="0" applyNumberFormat="1" applyFont="1" applyBorder="1" applyAlignment="1">
      <alignment wrapText="1"/>
    </xf>
    <xf numFmtId="165" fontId="3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wrapText="1"/>
    </xf>
    <xf numFmtId="168" fontId="3" fillId="0" borderId="0" xfId="0" applyNumberFormat="1" applyFont="1" applyAlignment="1">
      <alignment wrapText="1"/>
    </xf>
    <xf numFmtId="17" fontId="3" fillId="0" borderId="0" xfId="0" applyNumberFormat="1" applyFont="1" applyAlignment="1">
      <alignment wrapText="1"/>
    </xf>
    <xf numFmtId="0" fontId="3" fillId="0" borderId="9" xfId="0" applyFont="1" applyBorder="1" applyAlignment="1">
      <alignment wrapText="1"/>
    </xf>
    <xf numFmtId="4" fontId="0" fillId="0" borderId="9" xfId="0" applyNumberFormat="1" applyBorder="1"/>
    <xf numFmtId="0" fontId="0" fillId="0" borderId="5" xfId="0" applyBorder="1"/>
    <xf numFmtId="0" fontId="3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4" fillId="16" borderId="0" xfId="0" applyFont="1" applyFill="1"/>
    <xf numFmtId="0" fontId="3" fillId="16" borderId="0" xfId="0" applyFont="1" applyFill="1"/>
    <xf numFmtId="0" fontId="0" fillId="16" borderId="0" xfId="0" applyFill="1"/>
    <xf numFmtId="49" fontId="3" fillId="0" borderId="0" xfId="0" applyNumberFormat="1" applyFont="1" applyAlignment="1">
      <alignment wrapText="1"/>
    </xf>
    <xf numFmtId="0" fontId="4" fillId="0" borderId="2" xfId="0" applyFont="1" applyBorder="1"/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3" fillId="16" borderId="8" xfId="0" applyFont="1" applyFill="1" applyBorder="1"/>
    <xf numFmtId="0" fontId="4" fillId="16" borderId="0" xfId="0" applyFont="1" applyFill="1" applyAlignment="1">
      <alignment wrapText="1"/>
    </xf>
    <xf numFmtId="0" fontId="11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" fontId="3" fillId="0" borderId="2" xfId="0" applyNumberFormat="1" applyFont="1" applyBorder="1" applyAlignment="1">
      <alignment wrapText="1"/>
    </xf>
    <xf numFmtId="1" fontId="3" fillId="0" borderId="0" xfId="0" applyNumberFormat="1" applyFont="1" applyAlignment="1">
      <alignment wrapText="1"/>
    </xf>
    <xf numFmtId="1" fontId="3" fillId="0" borderId="7" xfId="0" applyNumberFormat="1" applyFont="1" applyBorder="1" applyAlignment="1">
      <alignment wrapText="1"/>
    </xf>
    <xf numFmtId="1" fontId="3" fillId="0" borderId="2" xfId="0" applyNumberFormat="1" applyFont="1" applyBorder="1"/>
    <xf numFmtId="1" fontId="0" fillId="0" borderId="0" xfId="0" applyNumberFormat="1"/>
    <xf numFmtId="1" fontId="0" fillId="0" borderId="9" xfId="0" applyNumberFormat="1" applyBorder="1"/>
    <xf numFmtId="0" fontId="14" fillId="0" borderId="0" xfId="0" quotePrefix="1" applyFont="1"/>
    <xf numFmtId="0" fontId="3" fillId="18" borderId="10" xfId="0" applyFont="1" applyFill="1" applyBorder="1" applyAlignment="1">
      <alignment wrapText="1"/>
    </xf>
    <xf numFmtId="0" fontId="0" fillId="18" borderId="10" xfId="0" applyFill="1" applyBorder="1"/>
    <xf numFmtId="0" fontId="3" fillId="18" borderId="10" xfId="0" applyFont="1" applyFill="1" applyBorder="1"/>
    <xf numFmtId="0" fontId="0" fillId="18" borderId="10" xfId="0" applyFill="1" applyBorder="1" applyAlignment="1">
      <alignment wrapText="1"/>
    </xf>
    <xf numFmtId="0" fontId="3" fillId="18" borderId="10" xfId="0" applyFont="1" applyFill="1" applyBorder="1" applyAlignment="1">
      <alignment horizontal="center" wrapText="1"/>
    </xf>
    <xf numFmtId="0" fontId="0" fillId="18" borderId="10" xfId="0" applyFill="1" applyBorder="1" applyAlignment="1">
      <alignment horizontal="center"/>
    </xf>
    <xf numFmtId="0" fontId="0" fillId="14" borderId="7" xfId="0" applyFill="1" applyBorder="1" applyAlignment="1">
      <alignment wrapText="1"/>
    </xf>
    <xf numFmtId="0" fontId="0" fillId="14" borderId="7" xfId="0" applyFill="1" applyBorder="1"/>
    <xf numFmtId="0" fontId="0" fillId="14" borderId="8" xfId="0" applyFill="1" applyBorder="1"/>
    <xf numFmtId="0" fontId="0" fillId="19" borderId="0" xfId="0" applyFill="1"/>
    <xf numFmtId="0" fontId="3" fillId="0" borderId="10" xfId="0" applyFont="1" applyBorder="1"/>
    <xf numFmtId="0" fontId="0" fillId="0" borderId="10" xfId="0" applyBorder="1"/>
    <xf numFmtId="0" fontId="3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0" fillId="21" borderId="0" xfId="0" applyFill="1" applyAlignment="1">
      <alignment wrapText="1"/>
    </xf>
    <xf numFmtId="0" fontId="3" fillId="21" borderId="0" xfId="0" applyFont="1" applyFill="1" applyAlignment="1">
      <alignment wrapText="1"/>
    </xf>
    <xf numFmtId="0" fontId="0" fillId="21" borderId="0" xfId="0" applyFill="1"/>
    <xf numFmtId="0" fontId="7" fillId="21" borderId="0" xfId="0" applyFont="1" applyFill="1" applyAlignment="1">
      <alignment wrapText="1"/>
    </xf>
    <xf numFmtId="0" fontId="7" fillId="21" borderId="0" xfId="0" applyFont="1" applyFill="1"/>
    <xf numFmtId="0" fontId="15" fillId="0" borderId="0" xfId="0" applyFont="1" applyAlignment="1">
      <alignment wrapText="1"/>
    </xf>
    <xf numFmtId="0" fontId="0" fillId="20" borderId="12" xfId="0" applyFill="1" applyBorder="1"/>
    <xf numFmtId="0" fontId="0" fillId="17" borderId="12" xfId="0" applyFill="1" applyBorder="1"/>
    <xf numFmtId="0" fontId="0" fillId="16" borderId="11" xfId="0" applyFill="1" applyBorder="1" applyAlignment="1">
      <alignment wrapText="1"/>
    </xf>
    <xf numFmtId="0" fontId="0" fillId="16" borderId="12" xfId="0" applyFill="1" applyBorder="1"/>
    <xf numFmtId="0" fontId="3" fillId="16" borderId="1" xfId="0" applyFont="1" applyFill="1" applyBorder="1" applyAlignment="1">
      <alignment wrapText="1"/>
    </xf>
    <xf numFmtId="0" fontId="3" fillId="16" borderId="4" xfId="0" applyFont="1" applyFill="1" applyBorder="1" applyAlignment="1">
      <alignment wrapText="1"/>
    </xf>
    <xf numFmtId="0" fontId="3" fillId="16" borderId="5" xfId="0" applyFont="1" applyFill="1" applyBorder="1"/>
    <xf numFmtId="0" fontId="3" fillId="16" borderId="6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17" borderId="4" xfId="0" applyFont="1" applyFill="1" applyBorder="1" applyAlignment="1">
      <alignment wrapText="1"/>
    </xf>
    <xf numFmtId="0" fontId="3" fillId="17" borderId="6" xfId="0" applyFont="1" applyFill="1" applyBorder="1" applyAlignment="1">
      <alignment wrapText="1"/>
    </xf>
    <xf numFmtId="0" fontId="0" fillId="20" borderId="1" xfId="0" applyFill="1" applyBorder="1" applyAlignment="1">
      <alignment wrapText="1"/>
    </xf>
    <xf numFmtId="0" fontId="0" fillId="17" borderId="10" xfId="0" applyFill="1" applyBorder="1" applyAlignment="1">
      <alignment wrapText="1"/>
    </xf>
    <xf numFmtId="0" fontId="3" fillId="17" borderId="10" xfId="0" applyFont="1" applyFill="1" applyBorder="1" applyAlignment="1">
      <alignment wrapText="1"/>
    </xf>
    <xf numFmtId="0" fontId="0" fillId="17" borderId="10" xfId="0" applyFill="1" applyBorder="1"/>
    <xf numFmtId="0" fontId="0" fillId="17" borderId="13" xfId="0" applyFill="1" applyBorder="1"/>
    <xf numFmtId="0" fontId="0" fillId="17" borderId="13" xfId="0" applyFill="1" applyBorder="1" applyAlignment="1">
      <alignment wrapText="1"/>
    </xf>
    <xf numFmtId="0" fontId="0" fillId="17" borderId="11" xfId="0" applyFill="1" applyBorder="1"/>
    <xf numFmtId="0" fontId="0" fillId="17" borderId="14" xfId="0" applyFill="1" applyBorder="1"/>
    <xf numFmtId="0" fontId="0" fillId="17" borderId="14" xfId="0" applyFill="1" applyBorder="1" applyAlignment="1">
      <alignment wrapText="1"/>
    </xf>
    <xf numFmtId="0" fontId="3" fillId="17" borderId="13" xfId="0" applyFont="1" applyFill="1" applyBorder="1"/>
    <xf numFmtId="0" fontId="3" fillId="17" borderId="15" xfId="0" applyFont="1" applyFill="1" applyBorder="1"/>
    <xf numFmtId="0" fontId="3" fillId="17" borderId="14" xfId="0" applyFont="1" applyFill="1" applyBorder="1"/>
    <xf numFmtId="0" fontId="3" fillId="16" borderId="15" xfId="0" applyFont="1" applyFill="1" applyBorder="1"/>
    <xf numFmtId="0" fontId="3" fillId="16" borderId="14" xfId="0" applyFont="1" applyFill="1" applyBorder="1"/>
    <xf numFmtId="0" fontId="3" fillId="16" borderId="10" xfId="0" applyFont="1" applyFill="1" applyBorder="1"/>
    <xf numFmtId="0" fontId="3" fillId="16" borderId="12" xfId="0" applyFont="1" applyFill="1" applyBorder="1"/>
    <xf numFmtId="0" fontId="3" fillId="0" borderId="10" xfId="0" applyFont="1" applyBorder="1" applyAlignment="1">
      <alignment horizontal="center" wrapText="1"/>
    </xf>
    <xf numFmtId="9" fontId="3" fillId="0" borderId="10" xfId="0" applyNumberFormat="1" applyFont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 applyAlignment="1">
      <alignment horizontal="center" wrapText="1"/>
    </xf>
    <xf numFmtId="0" fontId="3" fillId="2" borderId="10" xfId="0" applyFont="1" applyFill="1" applyBorder="1"/>
    <xf numFmtId="0" fontId="13" fillId="2" borderId="10" xfId="0" applyFont="1" applyFill="1" applyBorder="1"/>
    <xf numFmtId="0" fontId="4" fillId="2" borderId="10" xfId="0" applyFont="1" applyFill="1" applyBorder="1" applyAlignment="1">
      <alignment wrapText="1"/>
    </xf>
    <xf numFmtId="0" fontId="13" fillId="2" borderId="10" xfId="0" applyFont="1" applyFill="1" applyBorder="1" applyAlignment="1">
      <alignment wrapText="1"/>
    </xf>
    <xf numFmtId="0" fontId="4" fillId="2" borderId="10" xfId="0" applyFont="1" applyFill="1" applyBorder="1"/>
    <xf numFmtId="0" fontId="3" fillId="3" borderId="10" xfId="0" applyFont="1" applyFill="1" applyBorder="1" applyAlignment="1">
      <alignment wrapText="1"/>
    </xf>
    <xf numFmtId="0" fontId="3" fillId="3" borderId="10" xfId="0" applyFont="1" applyFill="1" applyBorder="1" applyAlignment="1">
      <alignment horizontal="center" wrapText="1"/>
    </xf>
    <xf numFmtId="0" fontId="3" fillId="3" borderId="10" xfId="0" applyFont="1" applyFill="1" applyBorder="1"/>
    <xf numFmtId="0" fontId="13" fillId="3" borderId="10" xfId="0" applyFont="1" applyFill="1" applyBorder="1"/>
    <xf numFmtId="0" fontId="4" fillId="3" borderId="10" xfId="0" applyFont="1" applyFill="1" applyBorder="1"/>
    <xf numFmtId="0" fontId="13" fillId="3" borderId="10" xfId="0" applyFont="1" applyFill="1" applyBorder="1" applyAlignment="1">
      <alignment wrapText="1"/>
    </xf>
    <xf numFmtId="0" fontId="13" fillId="0" borderId="10" xfId="0" applyFont="1" applyBorder="1"/>
    <xf numFmtId="0" fontId="3" fillId="17" borderId="10" xfId="0" applyFont="1" applyFill="1" applyBorder="1" applyAlignment="1">
      <alignment horizontal="center" wrapText="1"/>
    </xf>
    <xf numFmtId="0" fontId="3" fillId="17" borderId="10" xfId="0" applyFont="1" applyFill="1" applyBorder="1"/>
    <xf numFmtId="0" fontId="13" fillId="17" borderId="10" xfId="0" applyFont="1" applyFill="1" applyBorder="1" applyAlignment="1">
      <alignment wrapText="1"/>
    </xf>
    <xf numFmtId="0" fontId="4" fillId="17" borderId="10" xfId="0" applyFont="1" applyFill="1" applyBorder="1"/>
    <xf numFmtId="0" fontId="3" fillId="13" borderId="10" xfId="0" applyFont="1" applyFill="1" applyBorder="1" applyAlignment="1">
      <alignment wrapText="1"/>
    </xf>
    <xf numFmtId="0" fontId="3" fillId="13" borderId="10" xfId="0" applyFont="1" applyFill="1" applyBorder="1" applyAlignment="1">
      <alignment horizontal="center" wrapText="1"/>
    </xf>
    <xf numFmtId="0" fontId="0" fillId="13" borderId="10" xfId="0" applyFill="1" applyBorder="1" applyAlignment="1">
      <alignment wrapText="1"/>
    </xf>
    <xf numFmtId="0" fontId="3" fillId="13" borderId="10" xfId="0" applyFont="1" applyFill="1" applyBorder="1"/>
    <xf numFmtId="0" fontId="0" fillId="13" borderId="10" xfId="0" applyFill="1" applyBorder="1"/>
    <xf numFmtId="0" fontId="11" fillId="13" borderId="10" xfId="0" applyFont="1" applyFill="1" applyBorder="1" applyAlignment="1">
      <alignment wrapText="1"/>
    </xf>
    <xf numFmtId="0" fontId="13" fillId="13" borderId="10" xfId="0" applyFont="1" applyFill="1" applyBorder="1"/>
    <xf numFmtId="0" fontId="4" fillId="13" borderId="10" xfId="0" applyFont="1" applyFill="1" applyBorder="1"/>
    <xf numFmtId="0" fontId="12" fillId="13" borderId="10" xfId="0" applyFont="1" applyFill="1" applyBorder="1" applyAlignment="1">
      <alignment wrapText="1"/>
    </xf>
    <xf numFmtId="0" fontId="3" fillId="5" borderId="10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 wrapText="1"/>
    </xf>
    <xf numFmtId="0" fontId="3" fillId="5" borderId="10" xfId="0" applyFont="1" applyFill="1" applyBorder="1"/>
    <xf numFmtId="0" fontId="0" fillId="16" borderId="10" xfId="0" applyFill="1" applyBorder="1"/>
    <xf numFmtId="0" fontId="13" fillId="5" borderId="10" xfId="0" applyFont="1" applyFill="1" applyBorder="1"/>
    <xf numFmtId="0" fontId="12" fillId="5" borderId="10" xfId="0" applyFont="1" applyFill="1" applyBorder="1"/>
    <xf numFmtId="0" fontId="3" fillId="6" borderId="10" xfId="0" applyFont="1" applyFill="1" applyBorder="1" applyAlignment="1">
      <alignment wrapText="1"/>
    </xf>
    <xf numFmtId="0" fontId="3" fillId="6" borderId="10" xfId="0" applyFont="1" applyFill="1" applyBorder="1" applyAlignment="1">
      <alignment horizontal="center" wrapText="1"/>
    </xf>
    <xf numFmtId="0" fontId="3" fillId="6" borderId="10" xfId="0" applyFont="1" applyFill="1" applyBorder="1"/>
    <xf numFmtId="0" fontId="13" fillId="6" borderId="10" xfId="0" applyFont="1" applyFill="1" applyBorder="1"/>
    <xf numFmtId="0" fontId="4" fillId="6" borderId="10" xfId="0" applyFont="1" applyFill="1" applyBorder="1" applyAlignment="1">
      <alignment wrapText="1"/>
    </xf>
    <xf numFmtId="0" fontId="4" fillId="6" borderId="10" xfId="0" applyFont="1" applyFill="1" applyBorder="1"/>
    <xf numFmtId="0" fontId="11" fillId="0" borderId="10" xfId="0" applyFont="1" applyBorder="1"/>
    <xf numFmtId="0" fontId="3" fillId="7" borderId="10" xfId="0" applyFont="1" applyFill="1" applyBorder="1" applyAlignment="1">
      <alignment wrapText="1"/>
    </xf>
    <xf numFmtId="0" fontId="3" fillId="7" borderId="10" xfId="0" applyFont="1" applyFill="1" applyBorder="1" applyAlignment="1">
      <alignment horizontal="center" wrapText="1"/>
    </xf>
    <xf numFmtId="0" fontId="3" fillId="7" borderId="10" xfId="0" applyFont="1" applyFill="1" applyBorder="1"/>
    <xf numFmtId="0" fontId="13" fillId="7" borderId="10" xfId="0" applyFont="1" applyFill="1" applyBorder="1"/>
    <xf numFmtId="0" fontId="13" fillId="7" borderId="10" xfId="0" applyFont="1" applyFill="1" applyBorder="1" applyAlignment="1">
      <alignment wrapText="1"/>
    </xf>
    <xf numFmtId="0" fontId="4" fillId="7" borderId="10" xfId="0" applyFont="1" applyFill="1" applyBorder="1"/>
    <xf numFmtId="0" fontId="12" fillId="7" borderId="10" xfId="0" applyFont="1" applyFill="1" applyBorder="1"/>
    <xf numFmtId="0" fontId="3" fillId="8" borderId="10" xfId="0" applyFont="1" applyFill="1" applyBorder="1" applyAlignment="1">
      <alignment wrapText="1"/>
    </xf>
    <xf numFmtId="0" fontId="3" fillId="8" borderId="10" xfId="0" applyFont="1" applyFill="1" applyBorder="1" applyAlignment="1">
      <alignment horizontal="center" wrapText="1"/>
    </xf>
    <xf numFmtId="0" fontId="3" fillId="8" borderId="10" xfId="0" applyFont="1" applyFill="1" applyBorder="1"/>
    <xf numFmtId="0" fontId="4" fillId="8" borderId="10" xfId="0" applyFont="1" applyFill="1" applyBorder="1" applyAlignment="1">
      <alignment wrapText="1"/>
    </xf>
    <xf numFmtId="0" fontId="13" fillId="8" borderId="10" xfId="0" applyFont="1" applyFill="1" applyBorder="1"/>
    <xf numFmtId="0" fontId="13" fillId="8" borderId="10" xfId="0" applyFont="1" applyFill="1" applyBorder="1" applyAlignment="1">
      <alignment wrapText="1"/>
    </xf>
    <xf numFmtId="0" fontId="4" fillId="8" borderId="10" xfId="0" applyFont="1" applyFill="1" applyBorder="1"/>
    <xf numFmtId="0" fontId="3" fillId="9" borderId="10" xfId="0" applyFont="1" applyFill="1" applyBorder="1" applyAlignment="1">
      <alignment wrapText="1"/>
    </xf>
    <xf numFmtId="0" fontId="3" fillId="9" borderId="10" xfId="0" applyFont="1" applyFill="1" applyBorder="1" applyAlignment="1">
      <alignment horizontal="center" wrapText="1"/>
    </xf>
    <xf numFmtId="0" fontId="3" fillId="9" borderId="10" xfId="0" applyFont="1" applyFill="1" applyBorder="1"/>
    <xf numFmtId="0" fontId="12" fillId="9" borderId="10" xfId="0" applyFont="1" applyFill="1" applyBorder="1"/>
    <xf numFmtId="0" fontId="5" fillId="9" borderId="10" xfId="0" applyFont="1" applyFill="1" applyBorder="1" applyAlignment="1">
      <alignment wrapText="1"/>
    </xf>
    <xf numFmtId="0" fontId="3" fillId="10" borderId="10" xfId="0" applyFont="1" applyFill="1" applyBorder="1" applyAlignment="1">
      <alignment wrapText="1"/>
    </xf>
    <xf numFmtId="0" fontId="3" fillId="10" borderId="10" xfId="0" applyFont="1" applyFill="1" applyBorder="1" applyAlignment="1">
      <alignment horizontal="center" wrapText="1"/>
    </xf>
    <xf numFmtId="0" fontId="3" fillId="10" borderId="10" xfId="0" applyFont="1" applyFill="1" applyBorder="1"/>
    <xf numFmtId="0" fontId="12" fillId="10" borderId="10" xfId="0" applyFont="1" applyFill="1" applyBorder="1"/>
    <xf numFmtId="0" fontId="4" fillId="10" borderId="10" xfId="0" applyFont="1" applyFill="1" applyBorder="1"/>
    <xf numFmtId="0" fontId="3" fillId="4" borderId="10" xfId="0" applyFont="1" applyFill="1" applyBorder="1" applyAlignment="1">
      <alignment wrapText="1"/>
    </xf>
    <xf numFmtId="0" fontId="3" fillId="4" borderId="10" xfId="0" applyFont="1" applyFill="1" applyBorder="1" applyAlignment="1">
      <alignment horizontal="center" wrapText="1"/>
    </xf>
    <xf numFmtId="0" fontId="3" fillId="4" borderId="10" xfId="0" applyFont="1" applyFill="1" applyBorder="1"/>
    <xf numFmtId="0" fontId="12" fillId="4" borderId="10" xfId="0" applyFont="1" applyFill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20" borderId="10" xfId="0" applyFill="1" applyBorder="1"/>
    <xf numFmtId="0" fontId="0" fillId="20" borderId="10" xfId="0" applyFill="1" applyBorder="1" applyAlignment="1">
      <alignment wrapText="1"/>
    </xf>
    <xf numFmtId="0" fontId="11" fillId="20" borderId="10" xfId="0" applyFont="1" applyFill="1" applyBorder="1" applyAlignment="1">
      <alignment wrapText="1"/>
    </xf>
    <xf numFmtId="0" fontId="15" fillId="0" borderId="0" xfId="0" applyFont="1"/>
    <xf numFmtId="0" fontId="0" fillId="19" borderId="0" xfId="0" applyFill="1" applyAlignment="1">
      <alignment wrapText="1"/>
    </xf>
    <xf numFmtId="0" fontId="3" fillId="19" borderId="0" xfId="0" applyFont="1" applyFill="1" applyAlignment="1">
      <alignment wrapText="1"/>
    </xf>
    <xf numFmtId="0" fontId="0" fillId="16" borderId="10" xfId="0" applyFill="1" applyBorder="1" applyAlignment="1">
      <alignment wrapText="1"/>
    </xf>
    <xf numFmtId="0" fontId="3" fillId="16" borderId="10" xfId="0" applyFont="1" applyFill="1" applyBorder="1" applyAlignment="1">
      <alignment wrapText="1"/>
    </xf>
    <xf numFmtId="1" fontId="0" fillId="16" borderId="10" xfId="0" applyNumberFormat="1" applyFill="1" applyBorder="1"/>
    <xf numFmtId="0" fontId="0" fillId="16" borderId="13" xfId="0" applyFill="1" applyBorder="1" applyAlignment="1">
      <alignment wrapText="1"/>
    </xf>
    <xf numFmtId="0" fontId="3" fillId="16" borderId="13" xfId="0" applyFont="1" applyFill="1" applyBorder="1" applyAlignment="1">
      <alignment wrapText="1"/>
    </xf>
    <xf numFmtId="1" fontId="0" fillId="16" borderId="13" xfId="0" applyNumberFormat="1" applyFill="1" applyBorder="1"/>
    <xf numFmtId="0" fontId="4" fillId="18" borderId="10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3" fillId="3" borderId="4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3" fillId="4" borderId="4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3" fillId="5" borderId="4" xfId="0" applyFont="1" applyFill="1" applyBorder="1" applyAlignment="1">
      <alignment wrapText="1"/>
    </xf>
    <xf numFmtId="0" fontId="3" fillId="5" borderId="0" xfId="0" applyFont="1" applyFill="1" applyAlignment="1">
      <alignment wrapText="1"/>
    </xf>
    <xf numFmtId="0" fontId="3" fillId="5" borderId="0" xfId="0" applyFont="1" applyFill="1"/>
    <xf numFmtId="0" fontId="3" fillId="6" borderId="4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0" fontId="3" fillId="6" borderId="0" xfId="0" applyFont="1" applyFill="1"/>
    <xf numFmtId="0" fontId="3" fillId="7" borderId="4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3" fillId="7" borderId="0" xfId="0" applyFont="1" applyFill="1"/>
    <xf numFmtId="0" fontId="3" fillId="8" borderId="4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0" fontId="3" fillId="8" borderId="0" xfId="0" applyFont="1" applyFill="1"/>
    <xf numFmtId="0" fontId="3" fillId="9" borderId="4" xfId="0" applyFont="1" applyFill="1" applyBorder="1" applyAlignment="1">
      <alignment wrapText="1"/>
    </xf>
    <xf numFmtId="0" fontId="3" fillId="9" borderId="0" xfId="0" applyFont="1" applyFill="1" applyAlignment="1">
      <alignment wrapText="1"/>
    </xf>
    <xf numFmtId="0" fontId="3" fillId="9" borderId="0" xfId="0" applyFont="1" applyFill="1"/>
    <xf numFmtId="0" fontId="5" fillId="9" borderId="0" xfId="0" applyFont="1" applyFill="1" applyAlignment="1">
      <alignment wrapText="1"/>
    </xf>
    <xf numFmtId="0" fontId="3" fillId="10" borderId="4" xfId="0" applyFont="1" applyFill="1" applyBorder="1" applyAlignment="1">
      <alignment wrapText="1"/>
    </xf>
    <xf numFmtId="0" fontId="3" fillId="10" borderId="0" xfId="0" applyFont="1" applyFill="1" applyAlignment="1">
      <alignment wrapText="1"/>
    </xf>
    <xf numFmtId="0" fontId="3" fillId="10" borderId="0" xfId="0" applyFont="1" applyFill="1"/>
    <xf numFmtId="0" fontId="7" fillId="0" borderId="4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22" borderId="7" xfId="0" applyFill="1" applyBorder="1"/>
    <xf numFmtId="0" fontId="0" fillId="22" borderId="7" xfId="0" applyFill="1" applyBorder="1" applyAlignment="1">
      <alignment wrapText="1"/>
    </xf>
    <xf numFmtId="0" fontId="3" fillId="22" borderId="7" xfId="0" applyFont="1" applyFill="1" applyBorder="1" applyAlignment="1">
      <alignment wrapText="1"/>
    </xf>
    <xf numFmtId="0" fontId="3" fillId="16" borderId="7" xfId="0" applyFont="1" applyFill="1" applyBorder="1" applyAlignment="1">
      <alignment wrapText="1"/>
    </xf>
    <xf numFmtId="0" fontId="0" fillId="0" borderId="8" xfId="0" applyBorder="1"/>
    <xf numFmtId="0" fontId="11" fillId="0" borderId="0" xfId="0" quotePrefix="1" applyFont="1"/>
    <xf numFmtId="0" fontId="0" fillId="23" borderId="10" xfId="0" applyFill="1" applyBorder="1" applyAlignment="1">
      <alignment wrapText="1"/>
    </xf>
    <xf numFmtId="0" fontId="0" fillId="23" borderId="10" xfId="0" applyFill="1" applyBorder="1"/>
    <xf numFmtId="0" fontId="2" fillId="0" borderId="0" xfId="1"/>
    <xf numFmtId="0" fontId="2" fillId="0" borderId="0" xfId="1" applyAlignment="1">
      <alignment wrapText="1"/>
    </xf>
    <xf numFmtId="0" fontId="2" fillId="19" borderId="0" xfId="1" applyFill="1" applyAlignment="1">
      <alignment wrapText="1"/>
    </xf>
    <xf numFmtId="0" fontId="2" fillId="19" borderId="16" xfId="1" applyFill="1" applyBorder="1" applyAlignment="1">
      <alignment wrapText="1"/>
    </xf>
    <xf numFmtId="0" fontId="2" fillId="0" borderId="4" xfId="1" applyBorder="1" applyAlignment="1">
      <alignment wrapText="1"/>
    </xf>
    <xf numFmtId="0" fontId="2" fillId="19" borderId="0" xfId="1" applyFill="1"/>
    <xf numFmtId="0" fontId="2" fillId="0" borderId="4" xfId="1" applyBorder="1"/>
    <xf numFmtId="0" fontId="2" fillId="0" borderId="7" xfId="1" applyBorder="1"/>
    <xf numFmtId="0" fontId="2" fillId="19" borderId="7" xfId="1" applyFill="1" applyBorder="1"/>
    <xf numFmtId="0" fontId="2" fillId="19" borderId="17" xfId="1" applyFill="1" applyBorder="1" applyAlignment="1">
      <alignment wrapText="1"/>
    </xf>
    <xf numFmtId="0" fontId="2" fillId="0" borderId="9" xfId="1" applyBorder="1"/>
    <xf numFmtId="0" fontId="2" fillId="19" borderId="9" xfId="1" applyFill="1" applyBorder="1" applyAlignment="1">
      <alignment wrapText="1"/>
    </xf>
    <xf numFmtId="0" fontId="2" fillId="0" borderId="11" xfId="1" applyBorder="1" applyAlignment="1">
      <alignment wrapText="1"/>
    </xf>
    <xf numFmtId="0" fontId="2" fillId="0" borderId="9" xfId="1" applyBorder="1" applyAlignment="1">
      <alignment wrapText="1"/>
    </xf>
    <xf numFmtId="0" fontId="14" fillId="0" borderId="0" xfId="1" quotePrefix="1" applyFont="1"/>
    <xf numFmtId="0" fontId="14" fillId="19" borderId="0" xfId="1" quotePrefix="1" applyFont="1" applyFill="1"/>
    <xf numFmtId="0" fontId="2" fillId="0" borderId="2" xfId="1" applyBorder="1"/>
    <xf numFmtId="0" fontId="14" fillId="0" borderId="2" xfId="1" quotePrefix="1" applyFont="1" applyBorder="1"/>
    <xf numFmtId="0" fontId="2" fillId="19" borderId="2" xfId="1" applyFill="1" applyBorder="1"/>
    <xf numFmtId="0" fontId="14" fillId="19" borderId="2" xfId="1" quotePrefix="1" applyFont="1" applyFill="1" applyBorder="1"/>
    <xf numFmtId="0" fontId="2" fillId="19" borderId="2" xfId="1" applyFill="1" applyBorder="1" applyAlignment="1">
      <alignment wrapText="1"/>
    </xf>
    <xf numFmtId="0" fontId="2" fillId="0" borderId="2" xfId="1" applyBorder="1" applyAlignment="1">
      <alignment wrapText="1"/>
    </xf>
    <xf numFmtId="0" fontId="2" fillId="0" borderId="1" xfId="1" applyBorder="1"/>
    <xf numFmtId="0" fontId="2" fillId="0" borderId="1" xfId="1" applyBorder="1" applyAlignment="1">
      <alignment wrapText="1"/>
    </xf>
    <xf numFmtId="0" fontId="2" fillId="22" borderId="0" xfId="1" applyFill="1"/>
    <xf numFmtId="0" fontId="14" fillId="22" borderId="0" xfId="1" quotePrefix="1" applyFont="1" applyFill="1"/>
    <xf numFmtId="0" fontId="2" fillId="22" borderId="0" xfId="1" applyFill="1" applyAlignment="1">
      <alignment wrapText="1"/>
    </xf>
    <xf numFmtId="0" fontId="2" fillId="0" borderId="7" xfId="1" applyBorder="1" applyAlignment="1">
      <alignment wrapText="1"/>
    </xf>
    <xf numFmtId="0" fontId="14" fillId="19" borderId="7" xfId="1" quotePrefix="1" applyFont="1" applyFill="1" applyBorder="1"/>
    <xf numFmtId="0" fontId="14" fillId="0" borderId="7" xfId="1" quotePrefix="1" applyFont="1" applyBorder="1"/>
    <xf numFmtId="0" fontId="2" fillId="0" borderId="6" xfId="1" applyBorder="1"/>
    <xf numFmtId="0" fontId="2" fillId="22" borderId="2" xfId="1" applyFill="1" applyBorder="1" applyAlignment="1">
      <alignment wrapText="1"/>
    </xf>
    <xf numFmtId="0" fontId="16" fillId="0" borderId="18" xfId="1" applyFont="1" applyBorder="1"/>
    <xf numFmtId="0" fontId="2" fillId="0" borderId="18" xfId="1" applyBorder="1"/>
    <xf numFmtId="0" fontId="17" fillId="0" borderId="0" xfId="1" applyFont="1"/>
    <xf numFmtId="0" fontId="17" fillId="23" borderId="28" xfId="1" applyFont="1" applyFill="1" applyBorder="1"/>
    <xf numFmtId="0" fontId="17" fillId="23" borderId="29" xfId="1" applyFont="1" applyFill="1" applyBorder="1"/>
    <xf numFmtId="0" fontId="19" fillId="23" borderId="30" xfId="1" applyFont="1" applyFill="1" applyBorder="1"/>
    <xf numFmtId="0" fontId="2" fillId="23" borderId="0" xfId="1" applyFill="1"/>
    <xf numFmtId="0" fontId="17" fillId="23" borderId="31" xfId="1" applyFont="1" applyFill="1" applyBorder="1"/>
    <xf numFmtId="0" fontId="19" fillId="23" borderId="32" xfId="1" applyFont="1" applyFill="1" applyBorder="1"/>
    <xf numFmtId="0" fontId="17" fillId="23" borderId="32" xfId="1" applyFont="1" applyFill="1" applyBorder="1"/>
    <xf numFmtId="0" fontId="17" fillId="23" borderId="33" xfId="1" applyFont="1" applyFill="1" applyBorder="1"/>
    <xf numFmtId="0" fontId="20" fillId="23" borderId="32" xfId="1" applyFont="1" applyFill="1" applyBorder="1"/>
    <xf numFmtId="0" fontId="20" fillId="23" borderId="33" xfId="1" applyFont="1" applyFill="1" applyBorder="1"/>
    <xf numFmtId="0" fontId="21" fillId="23" borderId="32" xfId="1" applyFont="1" applyFill="1" applyBorder="1"/>
    <xf numFmtId="0" fontId="19" fillId="23" borderId="33" xfId="1" applyFont="1" applyFill="1" applyBorder="1"/>
    <xf numFmtId="0" fontId="21" fillId="23" borderId="33" xfId="1" applyFont="1" applyFill="1" applyBorder="1"/>
    <xf numFmtId="0" fontId="18" fillId="0" borderId="0" xfId="2"/>
    <xf numFmtId="0" fontId="2" fillId="15" borderId="0" xfId="1" applyFill="1"/>
    <xf numFmtId="0" fontId="2" fillId="0" borderId="8" xfId="1" applyBorder="1"/>
    <xf numFmtId="0" fontId="2" fillId="0" borderId="5" xfId="1" applyBorder="1"/>
    <xf numFmtId="0" fontId="20" fillId="0" borderId="0" xfId="1" applyFont="1" applyAlignment="1">
      <alignment wrapText="1"/>
    </xf>
    <xf numFmtId="0" fontId="20" fillId="0" borderId="7" xfId="1" applyFont="1" applyBorder="1" applyAlignment="1">
      <alignment wrapText="1"/>
    </xf>
    <xf numFmtId="0" fontId="22" fillId="0" borderId="0" xfId="1" applyFont="1"/>
    <xf numFmtId="0" fontId="22" fillId="0" borderId="0" xfId="1" applyFont="1" applyAlignment="1">
      <alignment wrapText="1"/>
    </xf>
    <xf numFmtId="0" fontId="2" fillId="24" borderId="0" xfId="1" applyFill="1" applyAlignment="1">
      <alignment wrapText="1"/>
    </xf>
    <xf numFmtId="0" fontId="2" fillId="24" borderId="0" xfId="1" applyFill="1"/>
    <xf numFmtId="0" fontId="23" fillId="0" borderId="0" xfId="1" applyFont="1" applyAlignment="1">
      <alignment wrapText="1"/>
    </xf>
    <xf numFmtId="0" fontId="23" fillId="0" borderId="0" xfId="1" applyFont="1"/>
    <xf numFmtId="0" fontId="0" fillId="18" borderId="11" xfId="0" applyFill="1" applyBorder="1" applyAlignment="1">
      <alignment wrapText="1"/>
    </xf>
    <xf numFmtId="0" fontId="0" fillId="18" borderId="11" xfId="0" applyFill="1" applyBorder="1"/>
    <xf numFmtId="0" fontId="0" fillId="17" borderId="1" xfId="0" applyFill="1" applyBorder="1" applyAlignment="1">
      <alignment wrapText="1"/>
    </xf>
    <xf numFmtId="0" fontId="0" fillId="17" borderId="3" xfId="0" applyFill="1" applyBorder="1"/>
    <xf numFmtId="0" fontId="0" fillId="17" borderId="6" xfId="0" applyFill="1" applyBorder="1" applyAlignment="1">
      <alignment wrapText="1"/>
    </xf>
    <xf numFmtId="0" fontId="0" fillId="17" borderId="8" xfId="0" applyFill="1" applyBorder="1"/>
    <xf numFmtId="49" fontId="0" fillId="0" borderId="0" xfId="0" applyNumberFormat="1"/>
    <xf numFmtId="49" fontId="3" fillId="0" borderId="0" xfId="0" applyNumberFormat="1" applyFont="1"/>
    <xf numFmtId="0" fontId="24" fillId="16" borderId="10" xfId="0" applyFont="1" applyFill="1" applyBorder="1" applyAlignment="1">
      <alignment wrapText="1"/>
    </xf>
    <xf numFmtId="0" fontId="25" fillId="16" borderId="10" xfId="0" applyFont="1" applyFill="1" applyBorder="1" applyAlignment="1">
      <alignment wrapText="1"/>
    </xf>
    <xf numFmtId="0" fontId="12" fillId="6" borderId="10" xfId="0" applyFont="1" applyFill="1" applyBorder="1"/>
    <xf numFmtId="0" fontId="8" fillId="6" borderId="10" xfId="0" applyFont="1" applyFill="1" applyBorder="1"/>
    <xf numFmtId="0" fontId="8" fillId="3" borderId="10" xfId="0" applyFont="1" applyFill="1" applyBorder="1"/>
    <xf numFmtId="0" fontId="0" fillId="0" borderId="5" xfId="0" applyBorder="1" applyAlignment="1">
      <alignment wrapText="1"/>
    </xf>
    <xf numFmtId="0" fontId="3" fillId="0" borderId="5" xfId="0" applyFont="1" applyBorder="1" applyAlignment="1">
      <alignment wrapText="1"/>
    </xf>
    <xf numFmtId="0" fontId="3" fillId="19" borderId="5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0" fillId="0" borderId="5" xfId="0" applyFont="1" applyBorder="1" applyAlignment="1">
      <alignment wrapText="1"/>
    </xf>
    <xf numFmtId="0" fontId="2" fillId="0" borderId="6" xfId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19" borderId="7" xfId="1" applyFill="1" applyBorder="1" applyAlignment="1">
      <alignment wrapText="1"/>
    </xf>
    <xf numFmtId="0" fontId="2" fillId="0" borderId="15" xfId="1" applyBorder="1"/>
    <xf numFmtId="0" fontId="15" fillId="16" borderId="0" xfId="0" applyFont="1" applyFill="1"/>
    <xf numFmtId="0" fontId="7" fillId="0" borderId="4" xfId="0" applyFont="1" applyBorder="1"/>
    <xf numFmtId="0" fontId="0" fillId="23" borderId="13" xfId="0" applyFill="1" applyBorder="1" applyAlignment="1">
      <alignment wrapText="1"/>
    </xf>
    <xf numFmtId="0" fontId="0" fillId="23" borderId="13" xfId="0" applyFill="1" applyBorder="1"/>
    <xf numFmtId="0" fontId="8" fillId="17" borderId="10" xfId="0" applyFont="1" applyFill="1" applyBorder="1"/>
    <xf numFmtId="0" fontId="2" fillId="0" borderId="14" xfId="1" applyBorder="1"/>
    <xf numFmtId="0" fontId="26" fillId="6" borderId="10" xfId="0" applyFont="1" applyFill="1" applyBorder="1"/>
    <xf numFmtId="169" fontId="3" fillId="5" borderId="10" xfId="0" applyNumberFormat="1" applyFont="1" applyFill="1" applyBorder="1"/>
    <xf numFmtId="0" fontId="28" fillId="0" borderId="0" xfId="0" applyFont="1" applyAlignment="1">
      <alignment wrapText="1"/>
    </xf>
    <xf numFmtId="0" fontId="27" fillId="0" borderId="0" xfId="3"/>
    <xf numFmtId="0" fontId="27" fillId="0" borderId="0" xfId="3" applyAlignment="1">
      <alignment wrapText="1"/>
    </xf>
    <xf numFmtId="0" fontId="20" fillId="0" borderId="0" xfId="0" applyFont="1" applyAlignment="1">
      <alignment wrapText="1"/>
    </xf>
    <xf numFmtId="0" fontId="29" fillId="0" borderId="0" xfId="0" applyFont="1"/>
    <xf numFmtId="0" fontId="0" fillId="3" borderId="10" xfId="0" applyFill="1" applyBorder="1"/>
    <xf numFmtId="0" fontId="2" fillId="19" borderId="34" xfId="1" applyFill="1" applyBorder="1" applyAlignment="1">
      <alignment wrapText="1"/>
    </xf>
    <xf numFmtId="0" fontId="2" fillId="0" borderId="11" xfId="1" applyBorder="1"/>
    <xf numFmtId="0" fontId="0" fillId="0" borderId="4" xfId="0" applyBorder="1"/>
    <xf numFmtId="0" fontId="0" fillId="19" borderId="4" xfId="0" applyFill="1" applyBorder="1"/>
    <xf numFmtId="0" fontId="0" fillId="19" borderId="5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/>
    <xf numFmtId="0" fontId="0" fillId="0" borderId="8" xfId="0" applyBorder="1" applyAlignment="1">
      <alignment wrapText="1"/>
    </xf>
    <xf numFmtId="0" fontId="2" fillId="22" borderId="7" xfId="1" applyFill="1" applyBorder="1" applyAlignment="1">
      <alignment wrapText="1"/>
    </xf>
    <xf numFmtId="0" fontId="11" fillId="0" borderId="0" xfId="4"/>
    <xf numFmtId="0" fontId="11" fillId="0" borderId="5" xfId="4" applyBorder="1"/>
    <xf numFmtId="0" fontId="11" fillId="15" borderId="2" xfId="4" applyFill="1" applyBorder="1"/>
    <xf numFmtId="0" fontId="11" fillId="0" borderId="2" xfId="4" applyBorder="1"/>
    <xf numFmtId="0" fontId="30" fillId="3" borderId="10" xfId="0" applyFont="1" applyFill="1" applyBorder="1"/>
    <xf numFmtId="1" fontId="3" fillId="0" borderId="3" xfId="4" applyNumberFormat="1" applyFont="1" applyBorder="1" applyAlignment="1">
      <alignment wrapText="1"/>
    </xf>
    <xf numFmtId="1" fontId="11" fillId="0" borderId="0" xfId="4" applyNumberFormat="1"/>
    <xf numFmtId="0" fontId="11" fillId="0" borderId="1" xfId="4" applyBorder="1"/>
    <xf numFmtId="0" fontId="11" fillId="0" borderId="3" xfId="4" applyBorder="1"/>
    <xf numFmtId="0" fontId="11" fillId="0" borderId="4" xfId="4" applyBorder="1"/>
    <xf numFmtId="49" fontId="3" fillId="0" borderId="1" xfId="4" applyNumberFormat="1" applyFont="1" applyBorder="1"/>
    <xf numFmtId="49" fontId="3" fillId="0" borderId="4" xfId="4" applyNumberFormat="1" applyFont="1" applyBorder="1"/>
    <xf numFmtId="0" fontId="11" fillId="15" borderId="0" xfId="4" applyFill="1"/>
    <xf numFmtId="0" fontId="11" fillId="0" borderId="6" xfId="4" applyBorder="1"/>
    <xf numFmtId="0" fontId="11" fillId="0" borderId="7" xfId="4" applyBorder="1"/>
    <xf numFmtId="0" fontId="11" fillId="0" borderId="8" xfId="4" applyBorder="1"/>
    <xf numFmtId="1" fontId="3" fillId="0" borderId="8" xfId="4" applyNumberFormat="1" applyFont="1" applyBorder="1" applyAlignment="1">
      <alignment wrapText="1"/>
    </xf>
    <xf numFmtId="1" fontId="3" fillId="0" borderId="5" xfId="4" applyNumberFormat="1" applyFont="1" applyBorder="1" applyAlignment="1">
      <alignment wrapText="1"/>
    </xf>
    <xf numFmtId="0" fontId="11" fillId="15" borderId="8" xfId="4" applyFill="1" applyBorder="1"/>
    <xf numFmtId="0" fontId="11" fillId="0" borderId="0" xfId="1" applyFont="1"/>
    <xf numFmtId="0" fontId="11" fillId="0" borderId="2" xfId="1" applyFont="1" applyBorder="1"/>
    <xf numFmtId="0" fontId="11" fillId="22" borderId="0" xfId="1" applyFont="1" applyFill="1"/>
    <xf numFmtId="0" fontId="3" fillId="0" borderId="19" xfId="1" applyFont="1" applyBorder="1" applyAlignment="1">
      <alignment readingOrder="1"/>
    </xf>
    <xf numFmtId="0" fontId="3" fillId="0" borderId="20" xfId="1" applyFont="1" applyBorder="1" applyAlignment="1">
      <alignment readingOrder="1"/>
    </xf>
    <xf numFmtId="0" fontId="3" fillId="0" borderId="21" xfId="1" applyFont="1" applyBorder="1" applyAlignment="1">
      <alignment readingOrder="1"/>
    </xf>
    <xf numFmtId="0" fontId="3" fillId="0" borderId="22" xfId="1" applyFont="1" applyBorder="1" applyAlignment="1">
      <alignment readingOrder="1"/>
    </xf>
    <xf numFmtId="0" fontId="3" fillId="0" borderId="23" xfId="1" applyFont="1" applyBorder="1" applyAlignment="1">
      <alignment readingOrder="1"/>
    </xf>
    <xf numFmtId="0" fontId="3" fillId="0" borderId="24" xfId="1" applyFont="1" applyBorder="1" applyAlignment="1">
      <alignment readingOrder="1"/>
    </xf>
    <xf numFmtId="0" fontId="4" fillId="0" borderId="25" xfId="1" applyFont="1" applyBorder="1" applyAlignment="1">
      <alignment readingOrder="1"/>
    </xf>
    <xf numFmtId="0" fontId="3" fillId="0" borderId="26" xfId="1" applyFont="1" applyBorder="1" applyAlignment="1">
      <alignment readingOrder="1"/>
    </xf>
    <xf numFmtId="0" fontId="3" fillId="0" borderId="27" xfId="1" applyFont="1" applyBorder="1" applyAlignment="1">
      <alignment readingOrder="1"/>
    </xf>
    <xf numFmtId="0" fontId="3" fillId="15" borderId="7" xfId="0" applyFont="1" applyFill="1" applyBorder="1"/>
    <xf numFmtId="0" fontId="2" fillId="19" borderId="9" xfId="1" applyFill="1" applyBorder="1"/>
    <xf numFmtId="0" fontId="31" fillId="0" borderId="0" xfId="0" applyFont="1"/>
    <xf numFmtId="0" fontId="32" fillId="25" borderId="0" xfId="0" applyFont="1" applyFill="1"/>
    <xf numFmtId="0" fontId="3" fillId="0" borderId="35" xfId="0" applyFont="1" applyBorder="1"/>
    <xf numFmtId="49" fontId="11" fillId="0" borderId="0" xfId="0" applyNumberFormat="1" applyFont="1"/>
    <xf numFmtId="49" fontId="3" fillId="0" borderId="2" xfId="0" applyNumberFormat="1" applyFont="1" applyBorder="1" applyAlignment="1">
      <alignment wrapText="1"/>
    </xf>
    <xf numFmtId="0" fontId="6" fillId="0" borderId="0" xfId="0" applyFont="1"/>
    <xf numFmtId="1" fontId="3" fillId="0" borderId="0" xfId="0" applyNumberFormat="1" applyFont="1"/>
    <xf numFmtId="49" fontId="0" fillId="0" borderId="35" xfId="0" applyNumberFormat="1" applyBorder="1"/>
    <xf numFmtId="49" fontId="3" fillId="0" borderId="35" xfId="0" applyNumberFormat="1" applyFont="1" applyBorder="1"/>
    <xf numFmtId="0" fontId="11" fillId="21" borderId="0" xfId="0" applyFont="1" applyFill="1" applyAlignment="1">
      <alignment wrapText="1"/>
    </xf>
    <xf numFmtId="0" fontId="11" fillId="21" borderId="0" xfId="0" applyFont="1" applyFill="1"/>
    <xf numFmtId="0" fontId="11" fillId="20" borderId="12" xfId="0" applyFont="1" applyFill="1" applyBorder="1"/>
    <xf numFmtId="0" fontId="11" fillId="0" borderId="4" xfId="0" applyFont="1" applyBorder="1"/>
    <xf numFmtId="0" fontId="3" fillId="0" borderId="36" xfId="0" applyFont="1" applyBorder="1"/>
    <xf numFmtId="0" fontId="3" fillId="0" borderId="37" xfId="0" applyFont="1" applyBorder="1"/>
    <xf numFmtId="0" fontId="0" fillId="0" borderId="38" xfId="0" applyBorder="1"/>
    <xf numFmtId="0" fontId="3" fillId="0" borderId="38" xfId="0" applyFont="1" applyBorder="1"/>
    <xf numFmtId="0" fontId="3" fillId="11" borderId="38" xfId="0" applyFont="1" applyFill="1" applyBorder="1"/>
    <xf numFmtId="0" fontId="1" fillId="0" borderId="11" xfId="1" applyFont="1" applyBorder="1" applyAlignment="1">
      <alignment wrapText="1"/>
    </xf>
    <xf numFmtId="0" fontId="11" fillId="0" borderId="35" xfId="0" applyFont="1" applyBorder="1"/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0" borderId="39" xfId="0" applyFont="1" applyBorder="1"/>
    <xf numFmtId="0" fontId="12" fillId="2" borderId="10" xfId="0" applyFont="1" applyFill="1" applyBorder="1"/>
    <xf numFmtId="0" fontId="32" fillId="14" borderId="0" xfId="0" applyFont="1" applyFill="1"/>
    <xf numFmtId="0" fontId="11" fillId="0" borderId="39" xfId="0" applyFont="1" applyBorder="1" applyAlignment="1">
      <alignment wrapText="1"/>
    </xf>
    <xf numFmtId="0" fontId="12" fillId="3" borderId="10" xfId="0" applyFont="1" applyFill="1" applyBorder="1"/>
    <xf numFmtId="0" fontId="0" fillId="0" borderId="9" xfId="0" applyBorder="1" applyAlignment="1">
      <alignment wrapText="1"/>
    </xf>
    <xf numFmtId="0" fontId="12" fillId="8" borderId="10" xfId="0" applyFont="1" applyFill="1" applyBorder="1"/>
  </cellXfs>
  <cellStyles count="5">
    <cellStyle name="Hyperlink" xfId="3" builtinId="8"/>
    <cellStyle name="Hyperlink 2" xfId="2" xr:uid="{7BF6EED5-617F-2A4B-AA87-46A331E38B2A}"/>
    <cellStyle name="Normal" xfId="0" builtinId="0"/>
    <cellStyle name="Normal 2" xfId="1" xr:uid="{0AD83264-12FF-2646-9C56-D97EA8BEBD67}"/>
    <cellStyle name="Normal 3" xfId="4" xr:uid="{6C2DACF0-9348-294E-B7E5-2D148BEB63BD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16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X28" sqref="X28"/>
    </sheetView>
  </sheetViews>
  <sheetFormatPr baseColWidth="10" defaultColWidth="14.5" defaultRowHeight="15.75" customHeight="1"/>
  <cols>
    <col min="1" max="1" width="14" customWidth="1"/>
    <col min="2" max="2" width="10.5" style="51" customWidth="1"/>
    <col min="3" max="3" width="13.33203125" style="51" customWidth="1"/>
    <col min="4" max="4" width="28.5" style="38" customWidth="1"/>
    <col min="5" max="6" width="14.5" hidden="1"/>
    <col min="7" max="7" width="9.33203125" customWidth="1"/>
    <col min="8" max="8" width="8.83203125" customWidth="1"/>
    <col min="9" max="9" width="7" customWidth="1"/>
    <col min="10" max="10" width="6.5" style="38" customWidth="1"/>
    <col min="11" max="11" width="6" customWidth="1"/>
    <col min="12" max="12" width="5.33203125" customWidth="1"/>
    <col min="13" max="13" width="5.83203125" customWidth="1"/>
    <col min="14" max="14" width="6" customWidth="1"/>
    <col min="15" max="15" width="5.6640625" customWidth="1"/>
    <col min="16" max="16" width="5.5" customWidth="1"/>
    <col min="17" max="17" width="5.1640625" customWidth="1"/>
    <col min="18" max="18" width="5.33203125" customWidth="1"/>
    <col min="19" max="19" width="5.6640625" style="38" customWidth="1"/>
    <col min="20" max="20" width="5.83203125" customWidth="1"/>
    <col min="21" max="21" width="6.1640625" customWidth="1"/>
    <col min="22" max="22" width="5.83203125" customWidth="1"/>
    <col min="23" max="23" width="5.33203125" customWidth="1"/>
    <col min="24" max="24" width="5.5" customWidth="1"/>
    <col min="25" max="27" width="5.83203125" customWidth="1"/>
    <col min="28" max="28" width="7.33203125" customWidth="1"/>
    <col min="29" max="29" width="7.5" customWidth="1"/>
    <col min="30" max="31" width="5.5" customWidth="1"/>
    <col min="32" max="32" width="5.33203125" customWidth="1"/>
    <col min="33" max="33" width="5.83203125" customWidth="1"/>
    <col min="34" max="34" width="5.5" customWidth="1"/>
  </cols>
  <sheetData>
    <row r="1" spans="1:34" ht="36.75" customHeight="1">
      <c r="A1" s="1" t="s">
        <v>0</v>
      </c>
      <c r="B1" s="50" t="s">
        <v>1</v>
      </c>
      <c r="C1" s="50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37"/>
      <c r="K1" s="2"/>
      <c r="L1" s="395" t="s">
        <v>533</v>
      </c>
      <c r="M1" s="49" t="s">
        <v>532</v>
      </c>
      <c r="N1" t="s">
        <v>9</v>
      </c>
      <c r="Q1" s="38"/>
      <c r="R1" s="38"/>
      <c r="W1" s="2"/>
      <c r="X1" s="2"/>
      <c r="Y1" s="2"/>
      <c r="Z1" s="2"/>
      <c r="AA1" s="2"/>
      <c r="AB1" s="10"/>
      <c r="AC1" s="2"/>
      <c r="AD1" s="2"/>
      <c r="AE1" s="2"/>
      <c r="AF1" s="2"/>
      <c r="AG1" s="2"/>
      <c r="AH1" s="2"/>
    </row>
    <row r="2" spans="1:34" ht="60" customHeight="1">
      <c r="A2" s="71"/>
      <c r="B2" s="108"/>
      <c r="C2" s="108"/>
      <c r="D2" s="71" t="s">
        <v>10</v>
      </c>
      <c r="E2" s="69"/>
      <c r="F2" s="69"/>
      <c r="G2" s="69"/>
      <c r="H2" s="71"/>
      <c r="I2" s="69"/>
      <c r="J2" s="71"/>
      <c r="K2" s="69"/>
      <c r="L2" s="69"/>
      <c r="M2" s="71"/>
      <c r="N2" s="69"/>
      <c r="O2" s="71"/>
      <c r="P2" s="71"/>
      <c r="Q2" s="71"/>
      <c r="R2" s="71"/>
      <c r="S2" s="71"/>
      <c r="T2" s="69"/>
      <c r="U2" s="71"/>
      <c r="V2" s="109"/>
      <c r="W2" s="71"/>
      <c r="X2" s="69"/>
      <c r="Y2" s="69"/>
      <c r="Z2" s="69" t="s">
        <v>11</v>
      </c>
      <c r="AA2" s="69"/>
      <c r="AB2" s="69"/>
      <c r="AC2" s="71"/>
      <c r="AD2" s="69"/>
      <c r="AE2" s="69"/>
      <c r="AF2" s="69" t="s">
        <v>11</v>
      </c>
      <c r="AG2" s="71" t="s">
        <v>11</v>
      </c>
      <c r="AH2" s="69"/>
    </row>
    <row r="3" spans="1:34" ht="13">
      <c r="A3" s="71"/>
      <c r="B3" s="108"/>
      <c r="C3" s="108"/>
      <c r="D3" s="71"/>
      <c r="E3" s="69"/>
      <c r="F3" s="69"/>
      <c r="G3" s="69"/>
      <c r="H3" s="71"/>
      <c r="I3" s="69"/>
      <c r="J3" s="71"/>
      <c r="K3" s="69"/>
      <c r="L3" s="69"/>
      <c r="M3" s="69"/>
      <c r="N3" s="69"/>
      <c r="O3" s="69"/>
      <c r="P3" s="69"/>
      <c r="Q3" s="71"/>
      <c r="R3" s="71"/>
      <c r="S3" s="71"/>
      <c r="T3" s="69"/>
      <c r="U3" s="69"/>
      <c r="V3" s="69"/>
      <c r="W3" s="69"/>
      <c r="X3" s="70"/>
      <c r="Y3" s="70"/>
      <c r="Z3" s="70"/>
      <c r="AA3" s="70"/>
      <c r="AB3" s="70"/>
      <c r="AC3" s="69"/>
      <c r="AD3" s="69"/>
      <c r="AE3" s="69"/>
      <c r="AF3" s="69"/>
      <c r="AG3" s="69"/>
      <c r="AH3" s="69"/>
    </row>
    <row r="4" spans="1:34" ht="14">
      <c r="A4" s="71" t="s">
        <v>12</v>
      </c>
      <c r="B4" s="108"/>
      <c r="C4" s="108"/>
      <c r="D4" s="71"/>
      <c r="E4" s="69"/>
      <c r="F4" s="69"/>
      <c r="G4" s="69"/>
      <c r="H4" s="71"/>
      <c r="I4" s="69"/>
      <c r="J4" s="71">
        <f>SUM(J6:J16)+J27+SUM(J31:J35)+SUM(J42:J45)+SUM(J51:J54)</f>
        <v>0</v>
      </c>
      <c r="K4" s="71">
        <f t="shared" ref="K4:AG4" si="0">SUM(K6:K16)+K27+SUM(K31:K35)+SUM(K42:K45)+SUM(K51:K54)</f>
        <v>0</v>
      </c>
      <c r="L4" s="71">
        <f t="shared" si="0"/>
        <v>0.5</v>
      </c>
      <c r="M4" s="71">
        <f t="shared" si="0"/>
        <v>2.1</v>
      </c>
      <c r="N4" s="71">
        <f t="shared" si="0"/>
        <v>1.9</v>
      </c>
      <c r="O4" s="71">
        <f>SUM(O6:O16)+O27+SUM(O31:O35)+SUM(O42:O45)+SUM(O51:O54)</f>
        <v>0</v>
      </c>
      <c r="P4" s="71">
        <f t="shared" si="0"/>
        <v>0</v>
      </c>
      <c r="Q4" s="71">
        <f t="shared" si="0"/>
        <v>0</v>
      </c>
      <c r="R4" s="71">
        <f t="shared" si="0"/>
        <v>0</v>
      </c>
      <c r="S4" s="71">
        <f t="shared" si="0"/>
        <v>0</v>
      </c>
      <c r="T4" s="71">
        <f t="shared" si="0"/>
        <v>0</v>
      </c>
      <c r="U4" s="71">
        <f t="shared" si="0"/>
        <v>0</v>
      </c>
      <c r="V4" s="71">
        <f t="shared" si="0"/>
        <v>0</v>
      </c>
      <c r="W4" s="71">
        <f t="shared" si="0"/>
        <v>0</v>
      </c>
      <c r="X4" s="71">
        <f t="shared" si="0"/>
        <v>0</v>
      </c>
      <c r="Y4" s="71">
        <f t="shared" si="0"/>
        <v>0</v>
      </c>
      <c r="Z4" s="71">
        <f t="shared" si="0"/>
        <v>0</v>
      </c>
      <c r="AA4" s="71">
        <f t="shared" si="0"/>
        <v>0</v>
      </c>
      <c r="AB4" s="71">
        <f t="shared" si="0"/>
        <v>0</v>
      </c>
      <c r="AC4" s="71">
        <f t="shared" si="0"/>
        <v>0</v>
      </c>
      <c r="AD4" s="71">
        <f t="shared" si="0"/>
        <v>0</v>
      </c>
      <c r="AE4" s="71">
        <f t="shared" si="0"/>
        <v>0</v>
      </c>
      <c r="AF4" s="71">
        <f t="shared" si="0"/>
        <v>0</v>
      </c>
      <c r="AG4" s="71">
        <f t="shared" si="0"/>
        <v>0</v>
      </c>
      <c r="AH4" s="69"/>
    </row>
    <row r="5" spans="1:34" ht="14">
      <c r="A5" s="71" t="s">
        <v>13</v>
      </c>
      <c r="B5" s="108"/>
      <c r="C5" s="108"/>
      <c r="D5" s="71"/>
      <c r="E5" s="69"/>
      <c r="F5" s="69"/>
      <c r="G5" s="69"/>
      <c r="H5" s="71"/>
      <c r="I5" s="69"/>
      <c r="J5" s="71">
        <f>SUM(J6:J61)</f>
        <v>0</v>
      </c>
      <c r="K5" s="71">
        <f t="shared" ref="K5:AG5" si="1">SUM(K6:K61)</f>
        <v>0</v>
      </c>
      <c r="L5" s="71">
        <f t="shared" si="1"/>
        <v>1</v>
      </c>
      <c r="M5" s="71">
        <f t="shared" si="1"/>
        <v>4.0999999999999996</v>
      </c>
      <c r="N5" s="71">
        <f t="shared" si="1"/>
        <v>2.4</v>
      </c>
      <c r="O5" s="71">
        <f>SUM(O6:O61)</f>
        <v>0</v>
      </c>
      <c r="P5" s="71">
        <f t="shared" si="1"/>
        <v>0</v>
      </c>
      <c r="Q5" s="71">
        <f t="shared" si="1"/>
        <v>0</v>
      </c>
      <c r="R5" s="71">
        <f t="shared" si="1"/>
        <v>0</v>
      </c>
      <c r="S5" s="71">
        <f t="shared" si="1"/>
        <v>0</v>
      </c>
      <c r="T5" s="71">
        <f t="shared" si="1"/>
        <v>0</v>
      </c>
      <c r="U5" s="71">
        <f t="shared" si="1"/>
        <v>0</v>
      </c>
      <c r="V5" s="71">
        <f t="shared" si="1"/>
        <v>0</v>
      </c>
      <c r="W5" s="71">
        <f t="shared" si="1"/>
        <v>0</v>
      </c>
      <c r="X5" s="71">
        <f t="shared" si="1"/>
        <v>0</v>
      </c>
      <c r="Y5" s="71">
        <f t="shared" si="1"/>
        <v>0</v>
      </c>
      <c r="Z5" s="71">
        <f t="shared" si="1"/>
        <v>0</v>
      </c>
      <c r="AA5" s="71">
        <f t="shared" si="1"/>
        <v>0</v>
      </c>
      <c r="AB5" s="71">
        <f t="shared" si="1"/>
        <v>0</v>
      </c>
      <c r="AC5" s="71">
        <f t="shared" si="1"/>
        <v>0</v>
      </c>
      <c r="AD5" s="71">
        <f t="shared" si="1"/>
        <v>0</v>
      </c>
      <c r="AE5" s="71">
        <f t="shared" si="1"/>
        <v>0</v>
      </c>
      <c r="AF5" s="71">
        <f t="shared" si="1"/>
        <v>0</v>
      </c>
      <c r="AG5" s="71">
        <f t="shared" si="1"/>
        <v>0</v>
      </c>
      <c r="AH5" s="69"/>
    </row>
    <row r="6" spans="1:34" ht="20.25" customHeight="1">
      <c r="A6" s="110" t="s">
        <v>14</v>
      </c>
      <c r="B6" s="111" t="s">
        <v>15</v>
      </c>
      <c r="C6" s="111" t="s">
        <v>16</v>
      </c>
      <c r="D6" s="110" t="s">
        <v>17</v>
      </c>
      <c r="E6" s="112">
        <v>15</v>
      </c>
      <c r="F6" s="112" t="s">
        <v>18</v>
      </c>
      <c r="G6" s="106">
        <f>SUM(J6:BB6)</f>
        <v>0.5</v>
      </c>
      <c r="H6" s="110">
        <v>230</v>
      </c>
      <c r="I6" s="112"/>
      <c r="J6" s="110"/>
      <c r="K6" s="112"/>
      <c r="L6" s="112"/>
      <c r="M6" s="398">
        <v>0.5</v>
      </c>
      <c r="N6" s="112"/>
      <c r="O6" s="112"/>
      <c r="P6" s="110"/>
      <c r="Q6" s="110"/>
      <c r="R6" s="110"/>
      <c r="S6" s="110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3"/>
      <c r="AE6" s="112"/>
      <c r="AF6" s="112"/>
      <c r="AG6" s="112"/>
      <c r="AH6" s="112"/>
    </row>
    <row r="7" spans="1:34" ht="24.75" customHeight="1">
      <c r="A7" s="110" t="s">
        <v>19</v>
      </c>
      <c r="B7" s="111" t="s">
        <v>20</v>
      </c>
      <c r="C7" s="111"/>
      <c r="D7" s="110" t="s">
        <v>21</v>
      </c>
      <c r="E7" s="112">
        <v>15</v>
      </c>
      <c r="F7" s="112" t="s">
        <v>18</v>
      </c>
      <c r="G7" s="106">
        <f>SUM(J7:BB7)</f>
        <v>0</v>
      </c>
      <c r="H7" s="110">
        <v>118</v>
      </c>
      <c r="I7" s="112"/>
      <c r="J7" s="110"/>
      <c r="K7" s="112"/>
      <c r="L7" s="112"/>
      <c r="M7" s="112"/>
      <c r="N7" s="112"/>
      <c r="O7" s="112"/>
      <c r="P7" s="113"/>
      <c r="Q7" s="110"/>
      <c r="R7" s="110"/>
      <c r="S7" s="110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3"/>
      <c r="AG7" s="112"/>
      <c r="AH7" s="112"/>
    </row>
    <row r="8" spans="1:34" ht="18.75" customHeight="1">
      <c r="A8" s="110" t="s">
        <v>22</v>
      </c>
      <c r="B8" s="111"/>
      <c r="C8" s="111" t="s">
        <v>23</v>
      </c>
      <c r="D8" s="110" t="s">
        <v>24</v>
      </c>
      <c r="E8" s="112">
        <v>15</v>
      </c>
      <c r="F8" s="112" t="s">
        <v>18</v>
      </c>
      <c r="G8" s="106">
        <f>SUM(J8:BB8)</f>
        <v>0</v>
      </c>
      <c r="H8" s="110">
        <v>154</v>
      </c>
      <c r="I8" s="112"/>
      <c r="J8" s="114"/>
      <c r="K8" s="112"/>
      <c r="L8" s="112"/>
      <c r="M8" s="112"/>
      <c r="N8" s="112"/>
      <c r="O8" s="112"/>
      <c r="P8" s="112"/>
      <c r="Q8" s="110"/>
      <c r="R8" s="110"/>
      <c r="S8" s="110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3"/>
      <c r="AE8" s="112"/>
      <c r="AF8" s="112"/>
      <c r="AG8" s="112"/>
      <c r="AH8" s="112"/>
    </row>
    <row r="9" spans="1:34" ht="27" customHeight="1">
      <c r="A9" s="110" t="s">
        <v>25</v>
      </c>
      <c r="B9" s="111" t="s">
        <v>26</v>
      </c>
      <c r="C9" s="111" t="s">
        <v>27</v>
      </c>
      <c r="D9" s="110" t="s">
        <v>28</v>
      </c>
      <c r="E9" s="112">
        <v>15</v>
      </c>
      <c r="F9" s="112" t="s">
        <v>18</v>
      </c>
      <c r="G9" s="106">
        <f>SUM(J9:BB9)</f>
        <v>0</v>
      </c>
      <c r="H9" s="110">
        <v>64</v>
      </c>
      <c r="I9" s="112"/>
      <c r="J9" s="110"/>
      <c r="K9" s="112"/>
      <c r="L9" s="112"/>
      <c r="M9" s="112"/>
      <c r="N9" s="112"/>
      <c r="O9" s="112"/>
      <c r="P9" s="112"/>
      <c r="Q9" s="110"/>
      <c r="R9" s="115"/>
      <c r="S9" s="110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6"/>
    </row>
    <row r="10" spans="1:34" ht="28">
      <c r="A10" s="110" t="s">
        <v>29</v>
      </c>
      <c r="B10" s="111" t="s">
        <v>30</v>
      </c>
      <c r="C10" s="111" t="s">
        <v>31</v>
      </c>
      <c r="D10" s="110" t="s">
        <v>32</v>
      </c>
      <c r="E10" s="112">
        <v>15</v>
      </c>
      <c r="F10" s="112" t="s">
        <v>18</v>
      </c>
      <c r="G10" s="106">
        <f>SUM(J10:BB10)</f>
        <v>0</v>
      </c>
      <c r="H10" s="110">
        <v>60</v>
      </c>
      <c r="I10" s="112"/>
      <c r="J10" s="115"/>
      <c r="K10" s="112"/>
      <c r="L10" s="112"/>
      <c r="M10" s="112"/>
      <c r="N10" s="112"/>
      <c r="O10" s="112"/>
      <c r="P10" s="112"/>
      <c r="Q10" s="110"/>
      <c r="R10" s="110"/>
      <c r="S10" s="110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6"/>
    </row>
    <row r="11" spans="1:34" ht="14">
      <c r="A11" s="110" t="s">
        <v>33</v>
      </c>
      <c r="B11" s="111" t="s">
        <v>34</v>
      </c>
      <c r="C11" s="111" t="s">
        <v>35</v>
      </c>
      <c r="D11" s="110" t="s">
        <v>36</v>
      </c>
      <c r="E11" s="112">
        <v>15</v>
      </c>
      <c r="F11" s="112" t="s">
        <v>18</v>
      </c>
      <c r="G11" s="106">
        <f>SUM(J11:BB11)</f>
        <v>0</v>
      </c>
      <c r="H11" s="110">
        <v>61</v>
      </c>
      <c r="I11" s="112"/>
      <c r="J11" s="110"/>
      <c r="K11" s="112"/>
      <c r="L11" s="112"/>
      <c r="M11" s="112"/>
      <c r="N11" s="112"/>
      <c r="O11" s="112"/>
      <c r="P11" s="112"/>
      <c r="Q11" s="110"/>
      <c r="R11" s="110"/>
      <c r="S11" s="115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</row>
    <row r="12" spans="1:34" ht="26.25" customHeight="1">
      <c r="A12" s="110" t="s">
        <v>37</v>
      </c>
      <c r="B12" s="111" t="s">
        <v>38</v>
      </c>
      <c r="C12" s="111" t="s">
        <v>39</v>
      </c>
      <c r="D12" s="110" t="s">
        <v>40</v>
      </c>
      <c r="E12" s="112">
        <v>15</v>
      </c>
      <c r="F12" s="112" t="s">
        <v>18</v>
      </c>
      <c r="G12" s="106">
        <f>SUM(J12:BB12)</f>
        <v>0</v>
      </c>
      <c r="H12" s="110">
        <v>68</v>
      </c>
      <c r="I12" s="112"/>
      <c r="J12" s="115"/>
      <c r="K12" s="112"/>
      <c r="L12" s="112"/>
      <c r="M12" s="112"/>
      <c r="N12" s="112"/>
      <c r="O12" s="112"/>
      <c r="P12" s="112"/>
      <c r="Q12" s="110"/>
      <c r="R12" s="110"/>
      <c r="S12" s="110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</row>
    <row r="13" spans="1:34" ht="15" customHeight="1">
      <c r="A13" s="110" t="s">
        <v>41</v>
      </c>
      <c r="B13" s="111" t="s">
        <v>42</v>
      </c>
      <c r="C13" s="111" t="s">
        <v>43</v>
      </c>
      <c r="D13" s="110" t="s">
        <v>44</v>
      </c>
      <c r="E13" s="112">
        <v>15</v>
      </c>
      <c r="F13" s="112" t="s">
        <v>18</v>
      </c>
      <c r="G13" s="106">
        <f>SUM(J13:BB13)</f>
        <v>0</v>
      </c>
      <c r="H13" s="110">
        <v>66</v>
      </c>
      <c r="I13" s="112"/>
      <c r="J13" s="110"/>
      <c r="K13" s="112"/>
      <c r="L13" s="112"/>
      <c r="M13" s="112"/>
      <c r="N13" s="112"/>
      <c r="O13" s="112"/>
      <c r="P13" s="116"/>
      <c r="Q13" s="110"/>
      <c r="R13" s="110"/>
      <c r="S13" s="110"/>
      <c r="T13" s="112"/>
      <c r="U13" s="113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</row>
    <row r="14" spans="1:34" ht="14">
      <c r="A14" s="110" t="s">
        <v>45</v>
      </c>
      <c r="B14" s="111"/>
      <c r="C14" s="111" t="s">
        <v>46</v>
      </c>
      <c r="D14" s="110" t="s">
        <v>47</v>
      </c>
      <c r="E14" s="112">
        <v>15</v>
      </c>
      <c r="F14" s="112" t="s">
        <v>18</v>
      </c>
      <c r="G14" s="106">
        <f>SUM(J14:BB14)</f>
        <v>0</v>
      </c>
      <c r="H14" s="110">
        <v>45</v>
      </c>
      <c r="I14" s="112"/>
      <c r="J14" s="110"/>
      <c r="K14" s="112"/>
      <c r="L14" s="112"/>
      <c r="M14" s="112"/>
      <c r="N14" s="112"/>
      <c r="O14" s="112"/>
      <c r="P14" s="112"/>
      <c r="Q14" s="110"/>
      <c r="R14" s="110"/>
      <c r="S14" s="110"/>
      <c r="T14" s="112"/>
      <c r="U14" s="112"/>
      <c r="V14" s="112"/>
      <c r="W14" s="112"/>
      <c r="X14" s="112"/>
      <c r="Y14" s="113"/>
      <c r="Z14" s="112"/>
      <c r="AA14" s="112"/>
      <c r="AB14" s="112"/>
      <c r="AC14" s="112"/>
      <c r="AD14" s="112"/>
      <c r="AE14" s="112"/>
      <c r="AF14" s="112"/>
      <c r="AG14" s="112"/>
      <c r="AH14" s="112"/>
    </row>
    <row r="15" spans="1:34" ht="14">
      <c r="A15" s="110" t="s">
        <v>48</v>
      </c>
      <c r="B15" s="111" t="s">
        <v>49</v>
      </c>
      <c r="C15" s="111" t="s">
        <v>50</v>
      </c>
      <c r="D15" s="110" t="s">
        <v>51</v>
      </c>
      <c r="E15" s="112">
        <v>15</v>
      </c>
      <c r="F15" s="112" t="s">
        <v>18</v>
      </c>
      <c r="G15" s="106">
        <f>SUM(J15:BB15)</f>
        <v>1</v>
      </c>
      <c r="H15" s="110">
        <v>45</v>
      </c>
      <c r="I15" s="112"/>
      <c r="J15" s="110"/>
      <c r="K15" s="116"/>
      <c r="L15" s="112"/>
      <c r="M15" s="112">
        <v>0.1</v>
      </c>
      <c r="N15" s="398">
        <v>0.9</v>
      </c>
      <c r="O15" s="112"/>
      <c r="P15" s="112"/>
      <c r="Q15" s="110"/>
      <c r="R15" s="110"/>
      <c r="S15" s="110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</row>
    <row r="16" spans="1:34" ht="26.25" customHeight="1">
      <c r="A16" s="110" t="s">
        <v>52</v>
      </c>
      <c r="B16" s="111"/>
      <c r="C16" s="111" t="s">
        <v>53</v>
      </c>
      <c r="D16" s="110" t="s">
        <v>54</v>
      </c>
      <c r="E16" s="112">
        <v>15</v>
      </c>
      <c r="F16" s="112" t="s">
        <v>18</v>
      </c>
      <c r="G16" s="106">
        <f>SUM(J16:BB16)</f>
        <v>0</v>
      </c>
      <c r="H16" s="110">
        <v>49</v>
      </c>
      <c r="I16" s="112"/>
      <c r="J16" s="110"/>
      <c r="K16" s="112"/>
      <c r="L16" s="112"/>
      <c r="M16" s="112"/>
      <c r="N16" s="112"/>
      <c r="O16" s="112"/>
      <c r="P16" s="112"/>
      <c r="Q16" s="110"/>
      <c r="R16" s="110"/>
      <c r="S16" s="110"/>
      <c r="T16" s="113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</row>
    <row r="17" spans="1:34" ht="26.25" customHeight="1">
      <c r="A17" s="117" t="s">
        <v>55</v>
      </c>
      <c r="B17" s="118" t="s">
        <v>56</v>
      </c>
      <c r="C17" s="118" t="s">
        <v>57</v>
      </c>
      <c r="D17" s="117" t="s">
        <v>58</v>
      </c>
      <c r="E17" s="119">
        <v>15</v>
      </c>
      <c r="F17" s="119" t="s">
        <v>18</v>
      </c>
      <c r="G17" s="106">
        <f>SUM(J17:BB17)</f>
        <v>0</v>
      </c>
      <c r="H17" s="117">
        <v>130</v>
      </c>
      <c r="I17" s="119"/>
      <c r="J17" s="117"/>
      <c r="K17" s="119"/>
      <c r="L17" s="119"/>
      <c r="M17" s="119"/>
      <c r="N17" s="119"/>
      <c r="O17" s="120"/>
      <c r="P17" s="119"/>
      <c r="Q17" s="117"/>
      <c r="R17" s="117"/>
      <c r="S17" s="117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346"/>
      <c r="AG17" s="119"/>
      <c r="AH17" s="121"/>
    </row>
    <row r="18" spans="1:34" ht="28">
      <c r="A18" s="117" t="s">
        <v>59</v>
      </c>
      <c r="B18" s="118" t="s">
        <v>60</v>
      </c>
      <c r="C18" s="118" t="s">
        <v>61</v>
      </c>
      <c r="D18" s="117" t="s">
        <v>62</v>
      </c>
      <c r="E18" s="119">
        <v>15</v>
      </c>
      <c r="F18" s="119" t="s">
        <v>18</v>
      </c>
      <c r="G18" s="106">
        <f>SUM(J18:BB18)</f>
        <v>0</v>
      </c>
      <c r="H18" s="117">
        <v>130</v>
      </c>
      <c r="I18" s="119"/>
      <c r="J18" s="117"/>
      <c r="K18" s="119"/>
      <c r="L18" s="119"/>
      <c r="M18" s="119"/>
      <c r="N18" s="119"/>
      <c r="O18" s="119"/>
      <c r="P18" s="119"/>
      <c r="Q18" s="117"/>
      <c r="R18" s="117"/>
      <c r="S18" s="117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20"/>
      <c r="AE18" s="119"/>
      <c r="AF18" s="119"/>
      <c r="AG18" s="309"/>
      <c r="AH18" s="119"/>
    </row>
    <row r="19" spans="1:34" ht="14">
      <c r="A19" s="117" t="s">
        <v>63</v>
      </c>
      <c r="B19" s="118" t="s">
        <v>64</v>
      </c>
      <c r="C19" s="118"/>
      <c r="D19" s="117" t="s">
        <v>65</v>
      </c>
      <c r="E19" s="119">
        <v>15</v>
      </c>
      <c r="F19" s="119" t="s">
        <v>18</v>
      </c>
      <c r="G19" s="106">
        <f>SUM(J19:BB19)</f>
        <v>0</v>
      </c>
      <c r="H19" s="117">
        <v>70</v>
      </c>
      <c r="I19" s="119"/>
      <c r="J19" s="117"/>
      <c r="K19" s="120"/>
      <c r="L19" s="119"/>
      <c r="M19" s="119"/>
      <c r="N19" s="119"/>
      <c r="O19" s="119"/>
      <c r="P19" s="119"/>
      <c r="Q19" s="117"/>
      <c r="R19" s="117"/>
      <c r="S19" s="117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ht="28">
      <c r="A20" s="117" t="s">
        <v>66</v>
      </c>
      <c r="B20" s="118"/>
      <c r="C20" s="118" t="s">
        <v>67</v>
      </c>
      <c r="D20" s="117" t="s">
        <v>68</v>
      </c>
      <c r="E20" s="119">
        <v>15</v>
      </c>
      <c r="F20" s="119" t="s">
        <v>18</v>
      </c>
      <c r="G20" s="106">
        <f>SUM(J20:BB20)</f>
        <v>0</v>
      </c>
      <c r="H20" s="117">
        <v>75</v>
      </c>
      <c r="I20" s="119"/>
      <c r="J20" s="117"/>
      <c r="K20" s="119"/>
      <c r="L20" s="119"/>
      <c r="M20" s="119"/>
      <c r="N20" s="119"/>
      <c r="O20" s="119"/>
      <c r="P20" s="119"/>
      <c r="Q20" s="117"/>
      <c r="R20" s="117"/>
      <c r="S20" s="122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ht="24.75" customHeight="1">
      <c r="A21" s="117" t="s">
        <v>69</v>
      </c>
      <c r="B21" s="118" t="s">
        <v>70</v>
      </c>
      <c r="C21" s="118"/>
      <c r="D21" s="117" t="s">
        <v>71</v>
      </c>
      <c r="E21" s="119">
        <v>15</v>
      </c>
      <c r="F21" s="119" t="s">
        <v>18</v>
      </c>
      <c r="G21" s="106">
        <f>SUM(J21:BB21)</f>
        <v>0</v>
      </c>
      <c r="H21" s="117">
        <v>80</v>
      </c>
      <c r="I21" s="119"/>
      <c r="J21" s="117"/>
      <c r="K21" s="119"/>
      <c r="L21" s="119"/>
      <c r="M21" s="119"/>
      <c r="N21" s="119"/>
      <c r="O21" s="119"/>
      <c r="P21" s="119"/>
      <c r="Q21" s="117"/>
      <c r="R21" s="117"/>
      <c r="S21" s="117"/>
      <c r="T21" s="119"/>
      <c r="U21" s="119"/>
      <c r="V21" s="120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ht="14">
      <c r="A22" s="117" t="s">
        <v>72</v>
      </c>
      <c r="B22" s="118"/>
      <c r="C22" s="118" t="s">
        <v>73</v>
      </c>
      <c r="D22" s="117" t="s">
        <v>74</v>
      </c>
      <c r="E22" s="119">
        <v>15</v>
      </c>
      <c r="F22" s="119" t="s">
        <v>18</v>
      </c>
      <c r="G22" s="106">
        <f>SUM(J22:BB22)</f>
        <v>0</v>
      </c>
      <c r="H22" s="117">
        <v>60</v>
      </c>
      <c r="I22" s="119"/>
      <c r="J22" s="117"/>
      <c r="K22" s="119"/>
      <c r="L22" s="119"/>
      <c r="M22" s="119"/>
      <c r="N22" s="119"/>
      <c r="O22" s="119"/>
      <c r="P22" s="119"/>
      <c r="Q22" s="117"/>
      <c r="R22" s="117"/>
      <c r="S22" s="117"/>
      <c r="T22" s="120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ht="14">
      <c r="A23" s="117" t="s">
        <v>75</v>
      </c>
      <c r="B23" s="118"/>
      <c r="C23" s="118" t="s">
        <v>76</v>
      </c>
      <c r="D23" s="117" t="s">
        <v>77</v>
      </c>
      <c r="E23" s="119">
        <v>15</v>
      </c>
      <c r="F23" s="119" t="s">
        <v>18</v>
      </c>
      <c r="G23" s="106">
        <f>SUM(J23:BB23)</f>
        <v>0.5</v>
      </c>
      <c r="H23" s="117">
        <v>60</v>
      </c>
      <c r="I23" s="119"/>
      <c r="J23" s="117"/>
      <c r="K23" s="119"/>
      <c r="L23" s="119"/>
      <c r="M23" s="119">
        <v>0.5</v>
      </c>
      <c r="N23" s="119"/>
      <c r="O23" s="119"/>
      <c r="P23" s="119"/>
      <c r="Q23" s="117"/>
      <c r="R23" s="117"/>
      <c r="S23" s="117"/>
      <c r="T23" s="119"/>
      <c r="U23" s="120"/>
      <c r="V23" s="119"/>
      <c r="W23" s="119"/>
      <c r="X23" s="119"/>
      <c r="Y23" s="119"/>
      <c r="Z23" s="119"/>
      <c r="AA23" s="119"/>
      <c r="AB23" s="119"/>
      <c r="AC23" s="119"/>
      <c r="AD23" s="332"/>
      <c r="AE23" s="119"/>
      <c r="AF23" s="119"/>
      <c r="AG23" s="119"/>
      <c r="AH23" s="119"/>
    </row>
    <row r="24" spans="1:34" ht="25.5" customHeight="1">
      <c r="A24" s="117" t="s">
        <v>78</v>
      </c>
      <c r="B24" s="118" t="s">
        <v>79</v>
      </c>
      <c r="C24" s="118" t="s">
        <v>80</v>
      </c>
      <c r="D24" s="117" t="s">
        <v>81</v>
      </c>
      <c r="E24" s="119">
        <v>15</v>
      </c>
      <c r="F24" s="119" t="s">
        <v>82</v>
      </c>
      <c r="G24" s="106">
        <f>SUM(J24:BB24)</f>
        <v>0</v>
      </c>
      <c r="H24" s="117">
        <v>70</v>
      </c>
      <c r="I24" s="119"/>
      <c r="J24" s="122"/>
      <c r="K24" s="119"/>
      <c r="L24" s="119"/>
      <c r="M24" s="119"/>
      <c r="N24" s="119"/>
      <c r="O24" s="119"/>
      <c r="P24" s="119"/>
      <c r="Q24" s="117"/>
      <c r="R24" s="117"/>
      <c r="S24" s="117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ht="24" customHeight="1">
      <c r="A25" s="117" t="s">
        <v>83</v>
      </c>
      <c r="B25" s="118" t="s">
        <v>84</v>
      </c>
      <c r="C25" s="118" t="s">
        <v>85</v>
      </c>
      <c r="D25" s="117" t="s">
        <v>86</v>
      </c>
      <c r="E25" s="119">
        <v>15</v>
      </c>
      <c r="F25" s="119" t="s">
        <v>18</v>
      </c>
      <c r="G25" s="106">
        <f>SUM(J25:BB25)</f>
        <v>1</v>
      </c>
      <c r="H25" s="117">
        <v>75</v>
      </c>
      <c r="I25" s="119"/>
      <c r="J25" s="122"/>
      <c r="K25" s="119"/>
      <c r="L25" s="401">
        <v>0.5</v>
      </c>
      <c r="M25" s="119">
        <v>0.5</v>
      </c>
      <c r="N25" s="119"/>
      <c r="O25" s="119"/>
      <c r="P25" s="119"/>
      <c r="Q25" s="117"/>
      <c r="R25" s="117"/>
      <c r="S25" s="117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309"/>
      <c r="AG25" s="309"/>
      <c r="AH25" s="119"/>
    </row>
    <row r="26" spans="1:34" ht="58.5" customHeight="1">
      <c r="A26" s="71" t="s">
        <v>87</v>
      </c>
      <c r="B26" s="108" t="s">
        <v>88</v>
      </c>
      <c r="C26" s="108" t="s">
        <v>89</v>
      </c>
      <c r="D26" s="71" t="s">
        <v>90</v>
      </c>
      <c r="E26" s="69">
        <v>60</v>
      </c>
      <c r="F26" s="69" t="s">
        <v>91</v>
      </c>
      <c r="G26" s="69"/>
      <c r="H26" s="71"/>
      <c r="I26" s="69"/>
      <c r="J26" s="71"/>
      <c r="K26" s="69"/>
      <c r="L26" s="123"/>
      <c r="M26" s="69"/>
      <c r="N26" s="69"/>
      <c r="O26" s="69"/>
      <c r="P26" s="69"/>
      <c r="Q26" s="71"/>
      <c r="R26" s="71"/>
      <c r="S26" s="73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 spans="1:34" ht="18" customHeight="1">
      <c r="A27" s="94" t="s">
        <v>92</v>
      </c>
      <c r="B27" s="124"/>
      <c r="C27" s="124" t="s">
        <v>29</v>
      </c>
      <c r="D27" s="93" t="s">
        <v>32</v>
      </c>
      <c r="E27" s="125">
        <v>15</v>
      </c>
      <c r="F27" s="125" t="s">
        <v>18</v>
      </c>
      <c r="G27" s="95">
        <f>SUM(J27:BB27)</f>
        <v>0</v>
      </c>
      <c r="H27" s="94">
        <v>40</v>
      </c>
      <c r="I27" s="125"/>
      <c r="J27" s="126"/>
      <c r="K27" s="127"/>
      <c r="L27" s="125"/>
      <c r="M27" s="125"/>
      <c r="N27" s="125"/>
      <c r="O27" s="125"/>
      <c r="P27" s="125"/>
      <c r="Q27" s="94"/>
      <c r="R27" s="94"/>
      <c r="S27" s="94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</row>
    <row r="28" spans="1:34" ht="18" customHeight="1">
      <c r="A28" s="128" t="s">
        <v>93</v>
      </c>
      <c r="B28" s="129"/>
      <c r="C28" s="129" t="s">
        <v>59</v>
      </c>
      <c r="D28" s="130" t="s">
        <v>94</v>
      </c>
      <c r="E28" s="131">
        <v>15</v>
      </c>
      <c r="F28" s="131" t="s">
        <v>18</v>
      </c>
      <c r="G28" s="132">
        <f>SUM(J28:BB28)</f>
        <v>0</v>
      </c>
      <c r="H28" s="128">
        <v>40</v>
      </c>
      <c r="I28" s="131"/>
      <c r="J28" s="128"/>
      <c r="K28" s="131"/>
      <c r="L28" s="131"/>
      <c r="M28" s="131"/>
      <c r="N28" s="131"/>
      <c r="O28" s="131"/>
      <c r="P28" s="131"/>
      <c r="Q28" s="128"/>
      <c r="R28" s="128"/>
      <c r="S28" s="128"/>
      <c r="T28" s="131"/>
      <c r="U28" s="131"/>
      <c r="V28" s="131"/>
      <c r="W28" s="131"/>
      <c r="X28" s="134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</row>
    <row r="29" spans="1:34" ht="23.25" customHeight="1">
      <c r="A29" s="128" t="s">
        <v>95</v>
      </c>
      <c r="B29" s="129"/>
      <c r="C29" s="129" t="s">
        <v>25</v>
      </c>
      <c r="D29" s="133" t="s">
        <v>96</v>
      </c>
      <c r="E29" s="131">
        <v>15</v>
      </c>
      <c r="F29" s="131" t="s">
        <v>18</v>
      </c>
      <c r="G29" s="132">
        <f>SUM(J29:BB29)</f>
        <v>0</v>
      </c>
      <c r="H29" s="128">
        <v>40</v>
      </c>
      <c r="I29" s="131"/>
      <c r="J29" s="128"/>
      <c r="K29" s="134"/>
      <c r="L29" s="131"/>
      <c r="M29" s="131"/>
      <c r="N29" s="131"/>
      <c r="O29" s="131"/>
      <c r="P29" s="131"/>
      <c r="Q29" s="128"/>
      <c r="R29" s="128"/>
      <c r="S29" s="128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5"/>
    </row>
    <row r="30" spans="1:34" ht="19.5" customHeight="1">
      <c r="A30" s="128" t="s">
        <v>97</v>
      </c>
      <c r="B30" s="129"/>
      <c r="C30" s="129" t="s">
        <v>66</v>
      </c>
      <c r="D30" s="128" t="s">
        <v>98</v>
      </c>
      <c r="E30" s="131">
        <v>15</v>
      </c>
      <c r="F30" s="131"/>
      <c r="G30" s="131">
        <f>SUM(J30:BB30)</f>
        <v>0</v>
      </c>
      <c r="H30" s="128">
        <v>40</v>
      </c>
      <c r="I30" s="131"/>
      <c r="J30" s="128"/>
      <c r="K30" s="131"/>
      <c r="L30" s="131"/>
      <c r="M30" s="131"/>
      <c r="N30" s="131"/>
      <c r="O30" s="131"/>
      <c r="P30" s="131"/>
      <c r="Q30" s="128"/>
      <c r="R30" s="128"/>
      <c r="S30" s="136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</row>
    <row r="31" spans="1:34" ht="14">
      <c r="A31" s="137" t="s">
        <v>99</v>
      </c>
      <c r="B31" s="138"/>
      <c r="C31" s="138"/>
      <c r="D31" s="137" t="s">
        <v>100</v>
      </c>
      <c r="E31" s="139">
        <v>15</v>
      </c>
      <c r="F31" s="139" t="s">
        <v>18</v>
      </c>
      <c r="G31" s="140">
        <f>SUM(J31:BB31)</f>
        <v>0.5</v>
      </c>
      <c r="H31" s="137">
        <v>47</v>
      </c>
      <c r="I31" s="139"/>
      <c r="J31" s="137"/>
      <c r="K31" s="139"/>
      <c r="L31" s="142"/>
      <c r="M31" s="139">
        <v>0.5</v>
      </c>
      <c r="N31" s="139"/>
      <c r="O31" s="139"/>
      <c r="P31" s="139"/>
      <c r="Q31" s="137"/>
      <c r="R31" s="137"/>
      <c r="S31" s="137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</row>
    <row r="32" spans="1:34" ht="18" customHeight="1">
      <c r="A32" s="137" t="s">
        <v>101</v>
      </c>
      <c r="B32" s="138"/>
      <c r="C32" s="138"/>
      <c r="D32" s="137" t="s">
        <v>102</v>
      </c>
      <c r="E32" s="139">
        <v>15</v>
      </c>
      <c r="F32" s="139" t="s">
        <v>18</v>
      </c>
      <c r="G32" s="106">
        <f>SUM(J32:BB32)</f>
        <v>0</v>
      </c>
      <c r="H32" s="137">
        <v>105</v>
      </c>
      <c r="I32" s="139"/>
      <c r="J32" s="137"/>
      <c r="K32" s="139"/>
      <c r="L32" s="139"/>
      <c r="M32" s="139"/>
      <c r="N32" s="139"/>
      <c r="O32" s="141"/>
      <c r="P32" s="139"/>
      <c r="Q32" s="137"/>
      <c r="R32" s="137"/>
      <c r="S32" s="137"/>
      <c r="T32" s="326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41"/>
      <c r="AG32" s="141"/>
      <c r="AH32" s="139"/>
    </row>
    <row r="33" spans="1:34" ht="14">
      <c r="A33" s="137" t="s">
        <v>103</v>
      </c>
      <c r="B33" s="138"/>
      <c r="C33" s="138"/>
      <c r="D33" s="137" t="s">
        <v>104</v>
      </c>
      <c r="E33" s="139">
        <v>15</v>
      </c>
      <c r="F33" s="139" t="s">
        <v>18</v>
      </c>
      <c r="G33" s="106">
        <f>SUM(J33:BB33)</f>
        <v>0</v>
      </c>
      <c r="H33" s="137">
        <v>22</v>
      </c>
      <c r="I33" s="139"/>
      <c r="J33" s="137"/>
      <c r="K33" s="142"/>
      <c r="L33" s="139"/>
      <c r="M33" s="139"/>
      <c r="N33" s="139"/>
      <c r="O33" s="139"/>
      <c r="P33" s="139"/>
      <c r="Q33" s="137"/>
      <c r="R33" s="137"/>
      <c r="S33" s="137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</row>
    <row r="34" spans="1:34" ht="14">
      <c r="A34" s="137" t="s">
        <v>105</v>
      </c>
      <c r="B34" s="138"/>
      <c r="C34" s="138"/>
      <c r="D34" s="137" t="s">
        <v>106</v>
      </c>
      <c r="E34" s="139">
        <v>15</v>
      </c>
      <c r="F34" s="139" t="s">
        <v>18</v>
      </c>
      <c r="G34" s="106">
        <f>SUM(J34:BB34)</f>
        <v>1</v>
      </c>
      <c r="H34" s="137">
        <v>25</v>
      </c>
      <c r="I34" s="139"/>
      <c r="J34" s="137"/>
      <c r="K34" s="141"/>
      <c r="L34" s="139"/>
      <c r="M34" s="142">
        <v>1</v>
      </c>
      <c r="N34" s="139"/>
      <c r="O34" s="139"/>
      <c r="P34" s="139"/>
      <c r="Q34" s="137"/>
      <c r="R34" s="137"/>
      <c r="S34" s="137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</row>
    <row r="35" spans="1:34" ht="14">
      <c r="A35" s="137" t="s">
        <v>107</v>
      </c>
      <c r="B35" s="138"/>
      <c r="C35" s="138"/>
      <c r="D35" s="137" t="s">
        <v>108</v>
      </c>
      <c r="E35" s="139">
        <v>15</v>
      </c>
      <c r="F35" s="139" t="s">
        <v>18</v>
      </c>
      <c r="G35" s="106">
        <f>SUM(J35:BB35)</f>
        <v>0</v>
      </c>
      <c r="H35" s="137">
        <v>42</v>
      </c>
      <c r="I35" s="139"/>
      <c r="J35" s="137"/>
      <c r="K35" s="139"/>
      <c r="L35" s="139"/>
      <c r="M35" s="139"/>
      <c r="N35" s="139"/>
      <c r="O35" s="139"/>
      <c r="P35" s="139"/>
      <c r="Q35" s="137"/>
      <c r="R35" s="137"/>
      <c r="S35" s="137"/>
      <c r="T35" s="139"/>
      <c r="U35" s="139"/>
      <c r="V35" s="139"/>
      <c r="W35" s="141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</row>
    <row r="36" spans="1:34" ht="21" customHeight="1">
      <c r="A36" s="143" t="s">
        <v>109</v>
      </c>
      <c r="B36" s="144"/>
      <c r="C36" s="144"/>
      <c r="D36" s="143" t="s">
        <v>108</v>
      </c>
      <c r="E36" s="145">
        <v>15</v>
      </c>
      <c r="F36" s="145" t="s">
        <v>18</v>
      </c>
      <c r="G36" s="106">
        <f>SUM(J36:BB36)</f>
        <v>0</v>
      </c>
      <c r="H36" s="143">
        <v>25</v>
      </c>
      <c r="I36" s="145"/>
      <c r="J36" s="143"/>
      <c r="K36" s="145"/>
      <c r="L36" s="145"/>
      <c r="M36" s="145"/>
      <c r="N36" s="145"/>
      <c r="O36" s="145"/>
      <c r="P36" s="143"/>
      <c r="Q36" s="143"/>
      <c r="R36" s="143"/>
      <c r="S36" s="143"/>
      <c r="T36" s="145"/>
      <c r="U36" s="145"/>
      <c r="V36" s="145"/>
      <c r="W36" s="145"/>
      <c r="X36" s="145"/>
      <c r="Y36" s="145"/>
      <c r="Z36" s="146"/>
      <c r="AA36" s="145"/>
      <c r="AB36" s="145"/>
      <c r="AC36" s="145"/>
      <c r="AD36" s="145"/>
      <c r="AE36" s="145"/>
      <c r="AF36" s="308"/>
      <c r="AG36" s="325"/>
      <c r="AH36" s="145"/>
    </row>
    <row r="37" spans="1:34" ht="31.5" customHeight="1">
      <c r="A37" s="143" t="s">
        <v>110</v>
      </c>
      <c r="B37" s="144"/>
      <c r="C37" s="144"/>
      <c r="D37" s="143" t="s">
        <v>111</v>
      </c>
      <c r="E37" s="145">
        <v>15</v>
      </c>
      <c r="F37" s="145" t="s">
        <v>18</v>
      </c>
      <c r="G37" s="106">
        <f>SUM(J37:BB37)</f>
        <v>0</v>
      </c>
      <c r="H37" s="143">
        <v>50</v>
      </c>
      <c r="I37" s="145"/>
      <c r="J37" s="143"/>
      <c r="K37" s="146"/>
      <c r="L37" s="145"/>
      <c r="M37" s="145"/>
      <c r="N37" s="145"/>
      <c r="O37" s="145"/>
      <c r="P37" s="307"/>
      <c r="Q37" s="143"/>
      <c r="R37" s="143"/>
      <c r="S37" s="143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</row>
    <row r="38" spans="1:34" ht="14">
      <c r="A38" s="143" t="s">
        <v>112</v>
      </c>
      <c r="B38" s="144"/>
      <c r="C38" s="144"/>
      <c r="D38" s="143" t="s">
        <v>104</v>
      </c>
      <c r="E38" s="145">
        <v>15</v>
      </c>
      <c r="F38" s="145" t="s">
        <v>18</v>
      </c>
      <c r="G38" s="106">
        <f>SUM(J38:BB38)</f>
        <v>0</v>
      </c>
      <c r="H38" s="143">
        <v>25</v>
      </c>
      <c r="I38" s="145"/>
      <c r="J38" s="147"/>
      <c r="K38" s="146"/>
      <c r="L38" s="145"/>
      <c r="M38" s="145"/>
      <c r="N38" s="145"/>
      <c r="O38" s="145"/>
      <c r="P38" s="145"/>
      <c r="Q38" s="143"/>
      <c r="R38" s="143"/>
      <c r="S38" s="143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308"/>
      <c r="AE38" s="145"/>
      <c r="AF38" s="145"/>
      <c r="AG38" s="308"/>
      <c r="AH38" s="145"/>
    </row>
    <row r="39" spans="1:34" ht="14">
      <c r="A39" s="143" t="s">
        <v>113</v>
      </c>
      <c r="B39" s="144"/>
      <c r="C39" s="144"/>
      <c r="D39" s="143" t="s">
        <v>114</v>
      </c>
      <c r="E39" s="145">
        <v>15</v>
      </c>
      <c r="F39" s="145" t="s">
        <v>18</v>
      </c>
      <c r="G39" s="106">
        <f>SUM(J39:BB39)</f>
        <v>0</v>
      </c>
      <c r="H39" s="143">
        <v>50</v>
      </c>
      <c r="I39" s="145"/>
      <c r="J39" s="143"/>
      <c r="K39" s="148"/>
      <c r="L39" s="145"/>
      <c r="M39" s="145"/>
      <c r="N39" s="145"/>
      <c r="O39" s="145"/>
      <c r="P39" s="145"/>
      <c r="Q39" s="143"/>
      <c r="R39" s="143"/>
      <c r="S39" s="143"/>
      <c r="T39" s="145"/>
      <c r="U39" s="145"/>
      <c r="V39" s="145"/>
      <c r="W39" s="308"/>
      <c r="X39" s="145"/>
      <c r="Y39" s="145"/>
      <c r="Z39" s="146"/>
      <c r="AA39" s="145"/>
      <c r="AB39" s="145"/>
      <c r="AC39" s="145"/>
      <c r="AD39" s="308"/>
      <c r="AE39" s="145"/>
      <c r="AF39" s="145"/>
      <c r="AG39" s="308"/>
      <c r="AH39" s="145"/>
    </row>
    <row r="40" spans="1:34" ht="24.75" customHeight="1">
      <c r="A40" s="143" t="s">
        <v>115</v>
      </c>
      <c r="B40" s="144"/>
      <c r="C40" s="144"/>
      <c r="D40" s="143" t="s">
        <v>116</v>
      </c>
      <c r="E40" s="145">
        <v>15</v>
      </c>
      <c r="F40" s="145" t="s">
        <v>18</v>
      </c>
      <c r="G40" s="106">
        <f>SUM(J40:BB40)</f>
        <v>0</v>
      </c>
      <c r="H40" s="143">
        <v>50</v>
      </c>
      <c r="I40" s="145"/>
      <c r="J40" s="143"/>
      <c r="K40" s="145"/>
      <c r="L40" s="145"/>
      <c r="M40" s="145"/>
      <c r="N40" s="145"/>
      <c r="O40" s="145"/>
      <c r="P40" s="145"/>
      <c r="Q40" s="143"/>
      <c r="R40" s="143"/>
      <c r="S40" s="143"/>
      <c r="T40" s="145"/>
      <c r="U40" s="145"/>
      <c r="V40" s="145"/>
      <c r="W40" s="145"/>
      <c r="X40" s="145"/>
      <c r="Y40" s="146"/>
      <c r="Z40" s="145"/>
      <c r="AA40" s="145"/>
      <c r="AB40" s="145"/>
      <c r="AC40" s="145"/>
      <c r="AD40" s="145"/>
      <c r="AE40" s="145"/>
      <c r="AF40" s="145"/>
      <c r="AG40" s="145"/>
      <c r="AH40" s="145"/>
    </row>
    <row r="41" spans="1:34" ht="28.5" customHeight="1">
      <c r="A41" s="71" t="s">
        <v>117</v>
      </c>
      <c r="B41" s="149" t="s">
        <v>118</v>
      </c>
      <c r="C41" s="149"/>
      <c r="D41" s="71" t="s">
        <v>119</v>
      </c>
      <c r="E41" s="69">
        <v>60</v>
      </c>
      <c r="F41" s="69" t="s">
        <v>120</v>
      </c>
      <c r="G41" s="106"/>
      <c r="H41" s="71"/>
      <c r="I41" s="70"/>
      <c r="J41" s="72"/>
      <c r="K41" s="70"/>
      <c r="L41" s="70"/>
      <c r="M41" s="70"/>
      <c r="N41" s="70"/>
      <c r="O41" s="70"/>
      <c r="P41" s="70"/>
      <c r="Q41" s="71"/>
      <c r="R41" s="71"/>
      <c r="S41" s="72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</row>
    <row r="42" spans="1:34" ht="14">
      <c r="A42" s="150" t="s">
        <v>121</v>
      </c>
      <c r="B42" s="151"/>
      <c r="C42" s="151"/>
      <c r="D42" s="150" t="s">
        <v>122</v>
      </c>
      <c r="E42" s="152">
        <v>15</v>
      </c>
      <c r="F42" s="152" t="s">
        <v>18</v>
      </c>
      <c r="G42" s="106">
        <f>SUM(J42:BB42)</f>
        <v>0.5</v>
      </c>
      <c r="H42" s="150">
        <v>29</v>
      </c>
      <c r="I42" s="152"/>
      <c r="J42" s="150"/>
      <c r="K42" s="152"/>
      <c r="L42" s="156">
        <v>0.5</v>
      </c>
      <c r="M42" s="152"/>
      <c r="N42" s="152"/>
      <c r="O42" s="152"/>
      <c r="P42" s="152"/>
      <c r="Q42" s="150"/>
      <c r="R42" s="150"/>
      <c r="S42" s="150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</row>
    <row r="43" spans="1:34" ht="14">
      <c r="A43" s="150" t="s">
        <v>123</v>
      </c>
      <c r="B43" s="151"/>
      <c r="C43" s="151"/>
      <c r="D43" s="150" t="s">
        <v>124</v>
      </c>
      <c r="E43" s="152">
        <v>15</v>
      </c>
      <c r="F43" s="152" t="s">
        <v>18</v>
      </c>
      <c r="G43" s="106">
        <f>SUM(J43:BB43)</f>
        <v>0</v>
      </c>
      <c r="H43" s="150">
        <v>29</v>
      </c>
      <c r="I43" s="152"/>
      <c r="J43" s="150"/>
      <c r="K43" s="152"/>
      <c r="L43" s="152"/>
      <c r="M43" s="152"/>
      <c r="N43" s="152"/>
      <c r="O43" s="153"/>
      <c r="P43" s="152"/>
      <c r="Q43" s="150"/>
      <c r="R43" s="150"/>
      <c r="S43" s="150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</row>
    <row r="44" spans="1:34" ht="14">
      <c r="A44" s="150" t="s">
        <v>125</v>
      </c>
      <c r="B44" s="151"/>
      <c r="C44" s="151"/>
      <c r="D44" s="150" t="s">
        <v>126</v>
      </c>
      <c r="E44" s="152">
        <v>15</v>
      </c>
      <c r="F44" s="152" t="s">
        <v>18</v>
      </c>
      <c r="G44" s="106">
        <f>SUM(J44:BB44)</f>
        <v>0</v>
      </c>
      <c r="H44" s="150">
        <v>29</v>
      </c>
      <c r="I44" s="152"/>
      <c r="J44" s="150"/>
      <c r="K44" s="152"/>
      <c r="L44" s="152"/>
      <c r="M44" s="152"/>
      <c r="N44" s="152"/>
      <c r="O44" s="152"/>
      <c r="P44" s="152"/>
      <c r="Q44" s="154"/>
      <c r="R44" s="150"/>
      <c r="S44" s="150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5"/>
    </row>
    <row r="45" spans="1:34" ht="14">
      <c r="A45" s="150" t="s">
        <v>127</v>
      </c>
      <c r="B45" s="151"/>
      <c r="C45" s="151"/>
      <c r="D45" s="150" t="s">
        <v>128</v>
      </c>
      <c r="E45" s="152">
        <v>15</v>
      </c>
      <c r="F45" s="152" t="s">
        <v>18</v>
      </c>
      <c r="G45" s="106">
        <f>SUM(J45:BB45)</f>
        <v>0</v>
      </c>
      <c r="H45" s="150">
        <v>25</v>
      </c>
      <c r="I45" s="152"/>
      <c r="J45" s="150"/>
      <c r="K45" s="152"/>
      <c r="L45" s="152"/>
      <c r="M45" s="152"/>
      <c r="N45" s="152"/>
      <c r="O45" s="152"/>
      <c r="P45" s="152"/>
      <c r="Q45" s="150"/>
      <c r="R45" s="150"/>
      <c r="S45" s="150"/>
      <c r="T45" s="156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</row>
    <row r="46" spans="1:34" ht="18.75" customHeight="1">
      <c r="A46" s="157" t="s">
        <v>129</v>
      </c>
      <c r="B46" s="158"/>
      <c r="C46" s="158"/>
      <c r="D46" s="157" t="s">
        <v>130</v>
      </c>
      <c r="E46" s="159">
        <v>15</v>
      </c>
      <c r="F46" s="159" t="s">
        <v>18</v>
      </c>
      <c r="G46" s="106">
        <f>SUM(J46:BB46)</f>
        <v>1</v>
      </c>
      <c r="H46" s="157">
        <v>29</v>
      </c>
      <c r="I46" s="159"/>
      <c r="J46" s="157"/>
      <c r="K46" s="159"/>
      <c r="L46" s="159"/>
      <c r="M46" s="403">
        <v>1</v>
      </c>
      <c r="N46" s="159"/>
      <c r="O46" s="159"/>
      <c r="P46" s="159"/>
      <c r="Q46" s="157"/>
      <c r="R46" s="160"/>
      <c r="S46" s="157"/>
      <c r="T46" s="159"/>
      <c r="U46" s="159"/>
      <c r="V46" s="159"/>
      <c r="W46" s="159"/>
      <c r="X46" s="159"/>
      <c r="Y46" s="161"/>
      <c r="Z46" s="159"/>
      <c r="AA46" s="159"/>
      <c r="AB46" s="159"/>
      <c r="AC46" s="159"/>
      <c r="AD46" s="159"/>
      <c r="AE46" s="159"/>
      <c r="AF46" s="159"/>
      <c r="AG46" s="159"/>
      <c r="AH46" s="159"/>
    </row>
    <row r="47" spans="1:34" ht="15.75" customHeight="1">
      <c r="A47" s="157" t="s">
        <v>131</v>
      </c>
      <c r="B47" s="158"/>
      <c r="C47" s="158"/>
      <c r="D47" s="157" t="s">
        <v>132</v>
      </c>
      <c r="E47" s="159">
        <v>15</v>
      </c>
      <c r="F47" s="159" t="s">
        <v>18</v>
      </c>
      <c r="G47" s="106">
        <f>SUM(J47:BB47)</f>
        <v>0</v>
      </c>
      <c r="H47" s="157">
        <v>29</v>
      </c>
      <c r="I47" s="159"/>
      <c r="J47" s="157"/>
      <c r="K47" s="159"/>
      <c r="L47" s="159"/>
      <c r="M47" s="159"/>
      <c r="N47" s="159"/>
      <c r="O47" s="159"/>
      <c r="P47" s="159"/>
      <c r="Q47" s="162"/>
      <c r="R47" s="157"/>
      <c r="S47" s="157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</row>
    <row r="48" spans="1:34" ht="28.5" customHeight="1">
      <c r="A48" s="157" t="s">
        <v>133</v>
      </c>
      <c r="B48" s="158"/>
      <c r="C48" s="158"/>
      <c r="D48" s="157" t="s">
        <v>134</v>
      </c>
      <c r="E48" s="159">
        <v>15</v>
      </c>
      <c r="F48" s="159" t="s">
        <v>18</v>
      </c>
      <c r="G48" s="106">
        <f>SUM(J48:BB48)</f>
        <v>0</v>
      </c>
      <c r="H48" s="157">
        <v>29</v>
      </c>
      <c r="I48" s="159"/>
      <c r="J48" s="157"/>
      <c r="K48" s="159"/>
      <c r="L48" s="159"/>
      <c r="M48" s="159"/>
      <c r="N48" s="159"/>
      <c r="O48" s="159"/>
      <c r="P48" s="159"/>
      <c r="Q48" s="157"/>
      <c r="R48" s="157"/>
      <c r="S48" s="157"/>
      <c r="T48" s="159"/>
      <c r="U48" s="159"/>
      <c r="V48" s="159"/>
      <c r="W48" s="159"/>
      <c r="X48" s="161"/>
      <c r="Y48" s="159"/>
      <c r="Z48" s="159"/>
      <c r="AA48" s="159"/>
      <c r="AB48" s="159"/>
      <c r="AC48" s="159"/>
      <c r="AD48" s="163"/>
      <c r="AE48" s="163"/>
      <c r="AF48" s="163"/>
      <c r="AG48" s="159"/>
      <c r="AH48" s="159"/>
    </row>
    <row r="49" spans="1:34" ht="25.5" customHeight="1">
      <c r="A49" s="157" t="s">
        <v>135</v>
      </c>
      <c r="B49" s="158"/>
      <c r="C49" s="158"/>
      <c r="D49" s="157" t="s">
        <v>136</v>
      </c>
      <c r="E49" s="159">
        <v>15</v>
      </c>
      <c r="F49" s="159" t="s">
        <v>18</v>
      </c>
      <c r="G49" s="106">
        <f>SUM(J49:BB49)</f>
        <v>0</v>
      </c>
      <c r="H49" s="157">
        <v>29</v>
      </c>
      <c r="I49" s="159"/>
      <c r="J49" s="157"/>
      <c r="K49" s="159"/>
      <c r="L49" s="159"/>
      <c r="M49" s="159"/>
      <c r="N49" s="159"/>
      <c r="O49" s="159"/>
      <c r="P49" s="159"/>
      <c r="Q49" s="157"/>
      <c r="R49" s="157"/>
      <c r="S49" s="157"/>
      <c r="T49" s="159"/>
      <c r="U49" s="161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</row>
    <row r="50" spans="1:34" ht="14">
      <c r="A50" s="71" t="s">
        <v>137</v>
      </c>
      <c r="B50" s="108" t="s">
        <v>138</v>
      </c>
      <c r="C50" s="108"/>
      <c r="D50" s="71" t="s">
        <v>139</v>
      </c>
      <c r="E50" s="69">
        <v>60</v>
      </c>
      <c r="F50" s="69" t="s">
        <v>91</v>
      </c>
      <c r="G50" s="106"/>
      <c r="H50" s="71">
        <v>25</v>
      </c>
      <c r="I50" s="70"/>
      <c r="J50" s="72"/>
      <c r="K50" s="70"/>
      <c r="L50" s="70"/>
      <c r="M50" s="70"/>
      <c r="N50" s="70"/>
      <c r="O50" s="69"/>
      <c r="P50" s="70"/>
      <c r="Q50" s="71"/>
      <c r="R50" s="71"/>
      <c r="S50" s="72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</row>
    <row r="51" spans="1:34" ht="14">
      <c r="A51" s="164" t="s">
        <v>140</v>
      </c>
      <c r="B51" s="165"/>
      <c r="C51" s="165"/>
      <c r="D51" s="164" t="s">
        <v>141</v>
      </c>
      <c r="E51" s="166">
        <v>15</v>
      </c>
      <c r="F51" s="166" t="s">
        <v>18</v>
      </c>
      <c r="G51" s="106">
        <f>SUM(J51:BB51)</f>
        <v>0</v>
      </c>
      <c r="H51" s="164">
        <v>18</v>
      </c>
      <c r="I51" s="166"/>
      <c r="J51" s="164"/>
      <c r="K51" s="166"/>
      <c r="L51" s="166"/>
      <c r="M51" s="167"/>
      <c r="N51" s="166"/>
      <c r="O51" s="166"/>
      <c r="P51" s="166"/>
      <c r="Q51" s="164"/>
      <c r="R51" s="164"/>
      <c r="S51" s="164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</row>
    <row r="52" spans="1:34" ht="14">
      <c r="A52" s="164" t="s">
        <v>142</v>
      </c>
      <c r="B52" s="165"/>
      <c r="C52" s="165"/>
      <c r="D52" s="164" t="s">
        <v>143</v>
      </c>
      <c r="E52" s="166">
        <v>15</v>
      </c>
      <c r="F52" s="166" t="s">
        <v>18</v>
      </c>
      <c r="G52" s="106">
        <f>SUM(J52:BB52)</f>
        <v>0</v>
      </c>
      <c r="H52" s="164">
        <v>18</v>
      </c>
      <c r="I52" s="166"/>
      <c r="J52" s="164"/>
      <c r="K52" s="166"/>
      <c r="L52" s="166"/>
      <c r="M52" s="166"/>
      <c r="N52" s="166"/>
      <c r="O52" s="166"/>
      <c r="P52" s="166"/>
      <c r="Q52" s="164"/>
      <c r="R52" s="164"/>
      <c r="S52" s="164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</row>
    <row r="53" spans="1:34" ht="14">
      <c r="A53" s="164" t="s">
        <v>144</v>
      </c>
      <c r="B53" s="165"/>
      <c r="C53" s="165"/>
      <c r="D53" s="164" t="s">
        <v>145</v>
      </c>
      <c r="E53" s="166">
        <v>15</v>
      </c>
      <c r="F53" s="166" t="s">
        <v>18</v>
      </c>
      <c r="G53" s="106">
        <f>SUM(J53:BB53)</f>
        <v>0</v>
      </c>
      <c r="H53" s="164">
        <v>15</v>
      </c>
      <c r="I53" s="166"/>
      <c r="J53" s="164"/>
      <c r="K53" s="166"/>
      <c r="L53" s="167"/>
      <c r="M53" s="166"/>
      <c r="N53" s="166"/>
      <c r="O53" s="166"/>
      <c r="P53" s="166"/>
      <c r="Q53" s="164"/>
      <c r="R53" s="164"/>
      <c r="S53" s="164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</row>
    <row r="54" spans="1:34" ht="14">
      <c r="A54" s="164" t="s">
        <v>146</v>
      </c>
      <c r="B54" s="165"/>
      <c r="C54" s="165"/>
      <c r="D54" s="168" t="s">
        <v>147</v>
      </c>
      <c r="E54" s="166">
        <v>15</v>
      </c>
      <c r="F54" s="166" t="s">
        <v>18</v>
      </c>
      <c r="G54" s="106">
        <f>SUM(J54:BB54)</f>
        <v>1</v>
      </c>
      <c r="H54" s="164">
        <v>18</v>
      </c>
      <c r="I54" s="166"/>
      <c r="J54" s="164"/>
      <c r="K54" s="166"/>
      <c r="L54" s="166"/>
      <c r="M54" s="166"/>
      <c r="N54" s="167">
        <v>1</v>
      </c>
      <c r="O54" s="166"/>
      <c r="P54" s="166"/>
      <c r="Q54" s="164"/>
      <c r="R54" s="164"/>
      <c r="S54" s="164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</row>
    <row r="55" spans="1:34" ht="24" customHeight="1">
      <c r="A55" s="169" t="s">
        <v>148</v>
      </c>
      <c r="B55" s="170"/>
      <c r="C55" s="170"/>
      <c r="D55" s="169" t="s">
        <v>149</v>
      </c>
      <c r="E55" s="171">
        <v>15</v>
      </c>
      <c r="F55" s="171" t="s">
        <v>18</v>
      </c>
      <c r="G55" s="106">
        <f>SUM(J55:BB55)</f>
        <v>0</v>
      </c>
      <c r="H55" s="169">
        <v>14</v>
      </c>
      <c r="I55" s="171"/>
      <c r="J55" s="169"/>
      <c r="K55" s="171"/>
      <c r="L55" s="171"/>
      <c r="M55" s="171"/>
      <c r="N55" s="171"/>
      <c r="O55" s="171"/>
      <c r="P55" s="171"/>
      <c r="Q55" s="169"/>
      <c r="R55" s="169"/>
      <c r="S55" s="169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</row>
    <row r="56" spans="1:34" ht="28.5" customHeight="1">
      <c r="A56" s="169" t="s">
        <v>150</v>
      </c>
      <c r="B56" s="170"/>
      <c r="C56" s="170"/>
      <c r="D56" s="169" t="s">
        <v>151</v>
      </c>
      <c r="E56" s="171">
        <v>15</v>
      </c>
      <c r="F56" s="171" t="s">
        <v>18</v>
      </c>
      <c r="G56" s="106">
        <f>SUM(J56:BB56)</f>
        <v>0.5</v>
      </c>
      <c r="H56" s="169">
        <v>14</v>
      </c>
      <c r="I56" s="171"/>
      <c r="J56" s="169"/>
      <c r="K56" s="171"/>
      <c r="L56" s="171"/>
      <c r="M56" s="171"/>
      <c r="N56" s="172">
        <v>0.5</v>
      </c>
      <c r="O56" s="171"/>
      <c r="P56" s="171"/>
      <c r="Q56" s="169"/>
      <c r="R56" s="169"/>
      <c r="S56" s="169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</row>
    <row r="57" spans="1:34" ht="27.75" customHeight="1">
      <c r="A57" s="169" t="s">
        <v>152</v>
      </c>
      <c r="B57" s="170"/>
      <c r="C57" s="170"/>
      <c r="D57" s="169" t="s">
        <v>153</v>
      </c>
      <c r="E57" s="171">
        <v>15</v>
      </c>
      <c r="F57" s="171" t="s">
        <v>18</v>
      </c>
      <c r="G57" s="106">
        <f>SUM(J57:BB57)</f>
        <v>0</v>
      </c>
      <c r="H57" s="169">
        <v>14</v>
      </c>
      <c r="I57" s="171"/>
      <c r="J57" s="169"/>
      <c r="K57" s="171"/>
      <c r="L57" s="172"/>
      <c r="M57" s="171"/>
      <c r="N57" s="173"/>
      <c r="O57" s="171"/>
      <c r="P57" s="171"/>
      <c r="Q57" s="169"/>
      <c r="R57" s="169"/>
      <c r="S57" s="169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</row>
    <row r="58" spans="1:34" ht="24" customHeight="1">
      <c r="A58" s="169" t="s">
        <v>154</v>
      </c>
      <c r="B58" s="170"/>
      <c r="C58" s="170"/>
      <c r="D58" s="169" t="s">
        <v>155</v>
      </c>
      <c r="E58" s="171">
        <v>15</v>
      </c>
      <c r="F58" s="171" t="s">
        <v>18</v>
      </c>
      <c r="G58" s="106">
        <f>SUM(J58:BB58)</f>
        <v>0</v>
      </c>
      <c r="H58" s="169">
        <v>14</v>
      </c>
      <c r="I58" s="171"/>
      <c r="J58" s="169"/>
      <c r="K58" s="171"/>
      <c r="L58" s="171"/>
      <c r="M58" s="172"/>
      <c r="N58" s="171"/>
      <c r="O58" s="171"/>
      <c r="P58" s="171"/>
      <c r="Q58" s="169"/>
      <c r="R58" s="169"/>
      <c r="S58" s="169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</row>
    <row r="59" spans="1:34" ht="28">
      <c r="A59" s="71" t="s">
        <v>156</v>
      </c>
      <c r="B59" s="108"/>
      <c r="C59" s="108"/>
      <c r="D59" s="71" t="s">
        <v>157</v>
      </c>
      <c r="E59" s="69">
        <v>60</v>
      </c>
      <c r="F59" s="69" t="s">
        <v>91</v>
      </c>
      <c r="G59" s="106"/>
      <c r="H59" s="71">
        <v>14</v>
      </c>
      <c r="I59" s="70"/>
      <c r="J59" s="72"/>
      <c r="K59" s="70"/>
      <c r="L59" s="70"/>
      <c r="M59" s="69"/>
      <c r="N59" s="70"/>
      <c r="O59" s="70"/>
      <c r="P59" s="70"/>
      <c r="Q59" s="71"/>
      <c r="R59" s="71"/>
      <c r="S59" s="72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</row>
    <row r="60" spans="1:34" ht="25.5" customHeight="1">
      <c r="A60" s="174" t="s">
        <v>158</v>
      </c>
      <c r="B60" s="175"/>
      <c r="C60" s="175"/>
      <c r="D60" s="174" t="s">
        <v>159</v>
      </c>
      <c r="E60" s="176">
        <v>10</v>
      </c>
      <c r="F60" s="176" t="s">
        <v>160</v>
      </c>
      <c r="G60" s="106">
        <f>SUM(J60:BB60)</f>
        <v>0</v>
      </c>
      <c r="H60" s="174"/>
      <c r="I60" s="176"/>
      <c r="J60" s="174"/>
      <c r="K60" s="176"/>
      <c r="L60" s="176"/>
      <c r="M60" s="176"/>
      <c r="N60" s="176"/>
      <c r="O60" s="176"/>
      <c r="P60" s="176"/>
      <c r="Q60" s="174"/>
      <c r="R60" s="174"/>
      <c r="S60" s="177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</row>
    <row r="61" spans="1:34" ht="23.25" customHeight="1">
      <c r="A61" s="174" t="s">
        <v>161</v>
      </c>
      <c r="B61" s="175"/>
      <c r="C61" s="175"/>
      <c r="D61" s="174" t="s">
        <v>162</v>
      </c>
      <c r="E61" s="176"/>
      <c r="F61" s="176"/>
      <c r="G61" s="106">
        <f>SUM(J61:BB61)</f>
        <v>0</v>
      </c>
      <c r="H61" s="174" t="s">
        <v>163</v>
      </c>
      <c r="I61" s="176"/>
      <c r="J61" s="174"/>
      <c r="K61" s="176"/>
      <c r="L61" s="176"/>
      <c r="M61" s="176"/>
      <c r="N61" s="176"/>
      <c r="O61" s="176"/>
      <c r="P61" s="176"/>
      <c r="Q61" s="174"/>
      <c r="R61" s="174"/>
      <c r="S61" s="174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</row>
    <row r="62" spans="1:34" ht="13">
      <c r="A62" s="71"/>
      <c r="B62" s="108"/>
      <c r="C62" s="108"/>
      <c r="D62" s="71"/>
      <c r="E62" s="70"/>
      <c r="F62" s="70"/>
      <c r="G62" s="69"/>
      <c r="H62" s="71"/>
      <c r="I62" s="70"/>
      <c r="J62" s="72"/>
      <c r="K62" s="70"/>
      <c r="L62" s="70"/>
      <c r="M62" s="70"/>
      <c r="N62" s="70"/>
      <c r="O62" s="70"/>
      <c r="P62" s="70"/>
      <c r="Q62" s="71"/>
      <c r="R62" s="71"/>
      <c r="S62" s="72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</row>
    <row r="63" spans="1:34" ht="13">
      <c r="A63" s="71"/>
      <c r="B63" s="108"/>
      <c r="C63" s="108"/>
      <c r="D63" s="71"/>
      <c r="E63" s="70"/>
      <c r="F63" s="70"/>
      <c r="G63" s="69"/>
      <c r="H63" s="71"/>
      <c r="I63" s="70"/>
      <c r="J63" s="72"/>
      <c r="K63" s="70"/>
      <c r="L63" s="70"/>
      <c r="M63" s="70"/>
      <c r="N63" s="70"/>
      <c r="O63" s="70"/>
      <c r="P63" s="70"/>
      <c r="Q63" s="71"/>
      <c r="R63" s="71"/>
      <c r="S63" s="72"/>
      <c r="T63" s="70"/>
      <c r="U63" s="70"/>
      <c r="V63" s="69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</row>
    <row r="64" spans="1:34" ht="14">
      <c r="A64" s="178" t="s">
        <v>164</v>
      </c>
      <c r="B64" s="179"/>
      <c r="C64" s="179"/>
      <c r="D64" s="180"/>
      <c r="E64" s="181"/>
      <c r="F64" s="181"/>
      <c r="G64" s="69"/>
      <c r="H64" s="180" t="s">
        <v>165</v>
      </c>
      <c r="I64" s="181" t="s">
        <v>8</v>
      </c>
      <c r="J64" s="182"/>
      <c r="K64" s="181"/>
      <c r="L64" s="181"/>
      <c r="M64" s="181"/>
      <c r="N64" s="181"/>
      <c r="O64" s="181"/>
      <c r="P64" s="181"/>
      <c r="Q64" s="180"/>
      <c r="R64" s="180"/>
      <c r="S64" s="182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</row>
    <row r="65" spans="1:34" ht="14">
      <c r="A65" s="59" t="s">
        <v>166</v>
      </c>
      <c r="B65" s="63"/>
      <c r="C65" s="63"/>
      <c r="D65" s="59"/>
      <c r="E65" s="60"/>
      <c r="F65" s="60"/>
      <c r="G65" s="106">
        <f>SUM(J65:BB65)</f>
        <v>1</v>
      </c>
      <c r="H65" s="59">
        <v>1</v>
      </c>
      <c r="I65" s="61">
        <v>640</v>
      </c>
      <c r="J65" s="62"/>
      <c r="K65" s="60"/>
      <c r="L65" s="60"/>
      <c r="M65" s="60"/>
      <c r="N65" s="61">
        <v>1</v>
      </c>
      <c r="O65" s="60"/>
      <c r="P65" s="60"/>
      <c r="Q65" s="59"/>
      <c r="R65" s="59"/>
      <c r="S65" s="62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</row>
    <row r="66" spans="1:34" ht="36" customHeight="1">
      <c r="A66" s="59" t="s">
        <v>167</v>
      </c>
      <c r="B66" s="63"/>
      <c r="C66" s="63"/>
      <c r="D66" s="59"/>
      <c r="E66" s="60"/>
      <c r="F66" s="60"/>
      <c r="G66" s="106">
        <f>SUM(J66:BB66)</f>
        <v>0</v>
      </c>
      <c r="H66" s="59">
        <v>1</v>
      </c>
      <c r="I66" s="61">
        <v>280</v>
      </c>
      <c r="J66" s="62"/>
      <c r="K66" s="60"/>
      <c r="L66" s="60"/>
      <c r="M66" s="60"/>
      <c r="N66" s="60"/>
      <c r="O66" s="60"/>
      <c r="P66" s="60"/>
      <c r="Q66" s="59"/>
      <c r="R66" s="59"/>
      <c r="S66" s="62"/>
      <c r="T66" s="60"/>
      <c r="U66" s="60"/>
      <c r="V66" s="61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</row>
    <row r="67" spans="1:34" ht="14">
      <c r="A67" s="59" t="s">
        <v>168</v>
      </c>
      <c r="B67" s="63"/>
      <c r="C67" s="63"/>
      <c r="D67" s="59"/>
      <c r="E67" s="60"/>
      <c r="F67" s="60"/>
      <c r="G67" s="106">
        <f>SUM(J67:BB67)</f>
        <v>0</v>
      </c>
      <c r="H67" s="59">
        <v>2</v>
      </c>
      <c r="I67" s="61">
        <v>80</v>
      </c>
      <c r="J67" s="62"/>
      <c r="K67" s="60"/>
      <c r="L67" s="60"/>
      <c r="M67" s="60"/>
      <c r="N67" s="60"/>
      <c r="O67" s="60"/>
      <c r="P67" s="60"/>
      <c r="Q67" s="59"/>
      <c r="R67" s="59"/>
      <c r="S67" s="62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</row>
    <row r="68" spans="1:34" ht="32.25" customHeight="1">
      <c r="A68" s="59" t="s">
        <v>169</v>
      </c>
      <c r="B68" s="63"/>
      <c r="C68" s="63"/>
      <c r="D68" s="59"/>
      <c r="E68" s="60"/>
      <c r="F68" s="60"/>
      <c r="G68" s="106">
        <f>SUM(J68:BB68)</f>
        <v>0</v>
      </c>
      <c r="H68" s="59">
        <v>4</v>
      </c>
      <c r="I68" s="61">
        <v>80</v>
      </c>
      <c r="J68" s="62"/>
      <c r="K68" s="60"/>
      <c r="L68" s="60"/>
      <c r="M68" s="60"/>
      <c r="N68" s="60"/>
      <c r="O68" s="60"/>
      <c r="P68" s="60"/>
      <c r="Q68" s="59"/>
      <c r="R68" s="59"/>
      <c r="S68" s="62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</row>
    <row r="69" spans="1:34" ht="14">
      <c r="A69" s="59" t="s">
        <v>170</v>
      </c>
      <c r="B69" s="63"/>
      <c r="C69" s="63"/>
      <c r="D69" s="59"/>
      <c r="E69" s="60"/>
      <c r="F69" s="60"/>
      <c r="G69" s="106">
        <f>SUM(J69:BB69)</f>
        <v>0</v>
      </c>
      <c r="H69" s="59">
        <v>1</v>
      </c>
      <c r="I69" s="61">
        <v>320</v>
      </c>
      <c r="J69" s="59"/>
      <c r="K69" s="61"/>
      <c r="L69" s="60"/>
      <c r="M69" s="60"/>
      <c r="N69" s="60"/>
      <c r="O69" s="60"/>
      <c r="P69" s="60"/>
      <c r="Q69" s="59"/>
      <c r="R69" s="59"/>
      <c r="S69" s="62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</row>
    <row r="70" spans="1:34" ht="28">
      <c r="A70" s="59" t="s">
        <v>171</v>
      </c>
      <c r="B70" s="63"/>
      <c r="C70" s="63"/>
      <c r="D70" s="59"/>
      <c r="E70" s="60"/>
      <c r="F70" s="60"/>
      <c r="G70" s="106">
        <f>SUM(J70:BB70)</f>
        <v>0</v>
      </c>
      <c r="H70" s="59">
        <v>1</v>
      </c>
      <c r="I70" s="61">
        <v>300</v>
      </c>
      <c r="J70" s="62"/>
      <c r="K70" s="60"/>
      <c r="L70" s="60"/>
      <c r="M70" s="60"/>
      <c r="N70" s="60"/>
      <c r="O70" s="61"/>
      <c r="P70" s="60"/>
      <c r="Q70" s="59"/>
      <c r="R70" s="59"/>
      <c r="S70" s="62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</row>
    <row r="71" spans="1:34" ht="14">
      <c r="A71" s="59" t="s">
        <v>172</v>
      </c>
      <c r="B71" s="63"/>
      <c r="C71" s="63"/>
      <c r="D71" s="59"/>
      <c r="E71" s="60"/>
      <c r="F71" s="60"/>
      <c r="G71" s="106">
        <f>SUM(J71:BB71)</f>
        <v>0</v>
      </c>
      <c r="H71" s="59">
        <v>1</v>
      </c>
      <c r="I71" s="61">
        <v>200</v>
      </c>
      <c r="J71" s="62"/>
      <c r="K71" s="60"/>
      <c r="L71" s="60"/>
      <c r="M71" s="61"/>
      <c r="N71" s="60"/>
      <c r="O71" s="60"/>
      <c r="P71" s="60"/>
      <c r="Q71" s="59"/>
      <c r="R71" s="59"/>
      <c r="S71" s="62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</row>
    <row r="72" spans="1:34" ht="28">
      <c r="A72" s="59" t="s">
        <v>173</v>
      </c>
      <c r="B72" s="63"/>
      <c r="C72" s="63"/>
      <c r="D72" s="59"/>
      <c r="E72" s="60"/>
      <c r="F72" s="60"/>
      <c r="G72" s="106">
        <f>SUM(J72:BB72)</f>
        <v>0</v>
      </c>
      <c r="H72" s="59">
        <v>1</v>
      </c>
      <c r="I72" s="61">
        <v>300</v>
      </c>
      <c r="J72" s="59"/>
      <c r="K72" s="60"/>
      <c r="L72" s="60"/>
      <c r="M72" s="60"/>
      <c r="N72" s="60"/>
      <c r="O72" s="60"/>
      <c r="P72" s="60"/>
      <c r="Q72" s="59"/>
      <c r="R72" s="59"/>
      <c r="S72" s="62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1"/>
    </row>
    <row r="73" spans="1:34" ht="40.5" customHeight="1">
      <c r="A73" s="59" t="s">
        <v>174</v>
      </c>
      <c r="B73" s="63"/>
      <c r="C73" s="63"/>
      <c r="D73" s="59"/>
      <c r="E73" s="60"/>
      <c r="F73" s="60"/>
      <c r="G73" s="106">
        <f>SUM(J73:BB73)</f>
        <v>0</v>
      </c>
      <c r="H73" s="59">
        <v>3</v>
      </c>
      <c r="I73" s="61">
        <v>120</v>
      </c>
      <c r="J73" s="62"/>
      <c r="K73" s="60"/>
      <c r="L73" s="60"/>
      <c r="M73" s="60"/>
      <c r="N73" s="60"/>
      <c r="O73" s="60"/>
      <c r="P73" s="61"/>
      <c r="Q73" s="59"/>
      <c r="R73" s="59"/>
      <c r="S73" s="62"/>
      <c r="T73" s="60"/>
      <c r="U73" s="60"/>
      <c r="V73" s="60"/>
      <c r="W73" s="61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</row>
    <row r="74" spans="1:34" ht="14">
      <c r="A74" s="59" t="s">
        <v>175</v>
      </c>
      <c r="B74" s="63"/>
      <c r="C74" s="63"/>
      <c r="D74" s="59"/>
      <c r="E74" s="60"/>
      <c r="F74" s="60"/>
      <c r="G74" s="106">
        <f>SUM(J74:BB74)</f>
        <v>1</v>
      </c>
      <c r="H74" s="59">
        <v>2</v>
      </c>
      <c r="I74" s="61">
        <v>80</v>
      </c>
      <c r="J74" s="62"/>
      <c r="K74" s="60"/>
      <c r="L74" s="60">
        <v>1</v>
      </c>
      <c r="M74" s="60"/>
      <c r="N74" s="60"/>
      <c r="O74" s="60"/>
      <c r="P74" s="61"/>
      <c r="Q74" s="59"/>
      <c r="R74" s="59"/>
      <c r="S74" s="62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</row>
    <row r="75" spans="1:34" ht="27.75" customHeight="1">
      <c r="A75" s="59" t="s">
        <v>176</v>
      </c>
      <c r="B75" s="63"/>
      <c r="C75" s="63"/>
      <c r="D75" s="59"/>
      <c r="E75" s="60"/>
      <c r="F75" s="60"/>
      <c r="G75" s="106">
        <f>SUM(J75:BB75)</f>
        <v>0</v>
      </c>
      <c r="H75" s="59">
        <v>2</v>
      </c>
      <c r="I75" s="61">
        <v>240</v>
      </c>
      <c r="J75" s="62"/>
      <c r="K75" s="60"/>
      <c r="L75" s="60"/>
      <c r="M75" s="60"/>
      <c r="N75" s="60"/>
      <c r="O75" s="60"/>
      <c r="P75" s="60"/>
      <c r="Q75" s="59"/>
      <c r="R75" s="59"/>
      <c r="S75" s="62"/>
      <c r="T75" s="61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</row>
    <row r="76" spans="1:34" ht="14">
      <c r="A76" s="59" t="s">
        <v>177</v>
      </c>
      <c r="B76" s="63"/>
      <c r="C76" s="63"/>
      <c r="D76" s="59"/>
      <c r="E76" s="60"/>
      <c r="F76" s="60"/>
      <c r="G76" s="106">
        <f>SUM(J76:BB76)</f>
        <v>0</v>
      </c>
      <c r="H76" s="59">
        <v>5</v>
      </c>
      <c r="I76" s="61">
        <v>120</v>
      </c>
      <c r="J76" s="62"/>
      <c r="K76" s="61"/>
      <c r="L76" s="60"/>
      <c r="M76" s="60"/>
      <c r="N76" s="60"/>
      <c r="O76" s="60"/>
      <c r="P76" s="60"/>
      <c r="Q76" s="59"/>
      <c r="R76" s="59"/>
      <c r="S76" s="62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</row>
    <row r="77" spans="1:34" ht="110.25" customHeight="1">
      <c r="A77" s="59" t="s">
        <v>178</v>
      </c>
      <c r="B77" s="63"/>
      <c r="C77" s="63"/>
      <c r="D77" s="59"/>
      <c r="E77" s="60"/>
      <c r="F77" s="60"/>
      <c r="G77" s="106">
        <f>SUM(J77:BB77)</f>
        <v>1</v>
      </c>
      <c r="H77" s="59">
        <v>2</v>
      </c>
      <c r="I77" s="61">
        <v>120</v>
      </c>
      <c r="J77" s="62"/>
      <c r="K77" s="60"/>
      <c r="L77" s="60"/>
      <c r="M77" s="60">
        <v>1</v>
      </c>
      <c r="N77" s="60"/>
      <c r="O77" s="60"/>
      <c r="P77" s="60"/>
      <c r="Q77" s="59"/>
      <c r="R77" s="59"/>
      <c r="S77" s="62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</row>
    <row r="78" spans="1:34" ht="14">
      <c r="A78" s="59" t="s">
        <v>179</v>
      </c>
      <c r="B78" s="63"/>
      <c r="C78" s="63"/>
      <c r="D78" s="59"/>
      <c r="E78" s="60"/>
      <c r="F78" s="60"/>
      <c r="G78" s="106">
        <f>SUM(J78:BB78)</f>
        <v>0</v>
      </c>
      <c r="H78" s="59">
        <v>3</v>
      </c>
      <c r="I78" s="61">
        <v>60</v>
      </c>
      <c r="J78" s="62"/>
      <c r="K78" s="60"/>
      <c r="L78" s="60"/>
      <c r="M78" s="60"/>
      <c r="N78" s="60"/>
      <c r="O78" s="60"/>
      <c r="P78" s="60"/>
      <c r="Q78" s="59"/>
      <c r="R78" s="59"/>
      <c r="S78" s="62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</row>
    <row r="79" spans="1:34" ht="14">
      <c r="A79" s="59" t="s">
        <v>180</v>
      </c>
      <c r="B79" s="63"/>
      <c r="C79" s="63"/>
      <c r="D79" s="59"/>
      <c r="E79" s="60"/>
      <c r="F79" s="60"/>
      <c r="G79" s="106">
        <f>SUM(J79:BB79)</f>
        <v>0</v>
      </c>
      <c r="H79" s="59">
        <v>2</v>
      </c>
      <c r="I79" s="61">
        <v>64</v>
      </c>
      <c r="J79" s="62"/>
      <c r="K79" s="60"/>
      <c r="L79" s="60"/>
      <c r="M79" s="60"/>
      <c r="N79" s="60"/>
      <c r="O79" s="60"/>
      <c r="P79" s="60"/>
      <c r="Q79" s="59"/>
      <c r="R79" s="59"/>
      <c r="S79" s="62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</row>
    <row r="80" spans="1:34" ht="13">
      <c r="A80" s="60"/>
      <c r="B80" s="64"/>
      <c r="C80" s="64"/>
      <c r="D80" s="62"/>
      <c r="E80" s="60"/>
      <c r="F80" s="60"/>
      <c r="G80" s="106"/>
      <c r="H80" s="60"/>
      <c r="I80" s="60"/>
      <c r="J80" s="62"/>
      <c r="K80" s="60"/>
      <c r="L80" s="60"/>
      <c r="M80" s="60"/>
      <c r="N80" s="60"/>
      <c r="O80" s="60"/>
      <c r="P80" s="60"/>
      <c r="Q80" s="60"/>
      <c r="R80" s="60"/>
      <c r="S80" s="62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</row>
    <row r="81" spans="1:34" ht="55.5" customHeight="1">
      <c r="A81" s="59" t="s">
        <v>181</v>
      </c>
      <c r="B81" s="63"/>
      <c r="C81" s="63"/>
      <c r="D81" s="59"/>
      <c r="E81" s="61"/>
      <c r="F81" s="61"/>
      <c r="G81" s="106">
        <f>SUM(J81:BB81)</f>
        <v>0.5</v>
      </c>
      <c r="H81" s="59">
        <v>3</v>
      </c>
      <c r="I81" s="61">
        <v>40</v>
      </c>
      <c r="J81" s="62"/>
      <c r="K81" s="60"/>
      <c r="L81" s="60"/>
      <c r="M81" s="60"/>
      <c r="N81" s="60">
        <v>0.5</v>
      </c>
      <c r="O81" s="60"/>
      <c r="P81" s="60"/>
      <c r="Q81" s="59"/>
      <c r="R81" s="59"/>
      <c r="S81" s="62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</row>
    <row r="82" spans="1:34" ht="39" customHeight="1">
      <c r="A82" s="59" t="s">
        <v>182</v>
      </c>
      <c r="B82" s="63"/>
      <c r="C82" s="63"/>
      <c r="D82" s="59"/>
      <c r="E82" s="61"/>
      <c r="F82" s="61"/>
      <c r="G82" s="106">
        <f>SUM(J82:BB82)</f>
        <v>0</v>
      </c>
      <c r="H82" s="59">
        <v>4</v>
      </c>
      <c r="I82" s="61">
        <v>50</v>
      </c>
      <c r="J82" s="62"/>
      <c r="K82" s="60"/>
      <c r="L82" s="60"/>
      <c r="M82" s="60"/>
      <c r="N82" s="60"/>
      <c r="O82" s="60"/>
      <c r="P82" s="60"/>
      <c r="Q82" s="59"/>
      <c r="R82" s="59"/>
      <c r="S82" s="62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</row>
    <row r="83" spans="1:34" ht="40.5" customHeight="1">
      <c r="A83" s="59" t="s">
        <v>183</v>
      </c>
      <c r="B83" s="63"/>
      <c r="C83" s="63"/>
      <c r="D83" s="59"/>
      <c r="E83" s="61"/>
      <c r="F83" s="61"/>
      <c r="G83" s="106">
        <f>SUM(J83:BB83)</f>
        <v>0</v>
      </c>
      <c r="H83" s="59">
        <v>3</v>
      </c>
      <c r="I83" s="61">
        <v>40</v>
      </c>
      <c r="J83" s="62"/>
      <c r="K83" s="60"/>
      <c r="L83" s="60"/>
      <c r="M83" s="60"/>
      <c r="N83" s="60"/>
      <c r="O83" s="60"/>
      <c r="P83" s="60"/>
      <c r="Q83" s="59"/>
      <c r="R83" s="59"/>
      <c r="S83" s="62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</row>
    <row r="84" spans="1:34" ht="40.5" customHeight="1">
      <c r="A84" s="59" t="s">
        <v>184</v>
      </c>
      <c r="B84" s="63"/>
      <c r="C84" s="63"/>
      <c r="D84" s="59"/>
      <c r="E84" s="61"/>
      <c r="F84" s="61"/>
      <c r="G84" s="106">
        <f>SUM(J84:BB84)</f>
        <v>0</v>
      </c>
      <c r="H84" s="59">
        <v>1</v>
      </c>
      <c r="I84" s="61">
        <v>200</v>
      </c>
      <c r="J84" s="62"/>
      <c r="K84" s="60"/>
      <c r="L84" s="60"/>
      <c r="M84" s="60"/>
      <c r="N84" s="60"/>
      <c r="O84" s="60"/>
      <c r="P84" s="60"/>
      <c r="Q84" s="59"/>
      <c r="R84" s="59"/>
      <c r="S84" s="62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</row>
    <row r="85" spans="1:34" ht="40.5" customHeight="1">
      <c r="A85" s="59" t="s">
        <v>185</v>
      </c>
      <c r="B85" s="63"/>
      <c r="C85" s="63"/>
      <c r="D85" s="59"/>
      <c r="E85" s="61"/>
      <c r="F85" s="61"/>
      <c r="G85" s="106">
        <f>SUM(J85:BB85)</f>
        <v>0</v>
      </c>
      <c r="H85" s="59"/>
      <c r="I85" s="61">
        <v>40</v>
      </c>
      <c r="J85" s="62"/>
      <c r="K85" s="60"/>
      <c r="L85" s="60"/>
      <c r="M85" s="60"/>
      <c r="N85" s="60"/>
      <c r="O85" s="60"/>
      <c r="P85" s="60"/>
      <c r="Q85" s="59"/>
      <c r="R85" s="59"/>
      <c r="S85" s="62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</row>
    <row r="86" spans="1:34" ht="33.75" customHeight="1">
      <c r="A86" s="73" t="s">
        <v>186</v>
      </c>
      <c r="B86" s="74"/>
      <c r="C86" s="74"/>
      <c r="D86" s="71"/>
      <c r="E86" s="69"/>
      <c r="F86" s="69"/>
      <c r="G86" s="69"/>
      <c r="H86" s="71"/>
      <c r="I86" s="69"/>
      <c r="J86" s="72"/>
      <c r="K86" s="70"/>
      <c r="L86" s="70"/>
      <c r="M86" s="70"/>
      <c r="N86" s="70"/>
      <c r="O86" s="70"/>
      <c r="P86" s="70"/>
      <c r="Q86" s="71"/>
      <c r="R86" s="71"/>
      <c r="S86" s="72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</row>
    <row r="87" spans="1:34" ht="33.75" customHeight="1">
      <c r="A87" s="59" t="s">
        <v>187</v>
      </c>
      <c r="B87" s="63"/>
      <c r="C87" s="63"/>
      <c r="D87" s="59"/>
      <c r="E87" s="61"/>
      <c r="F87" s="61"/>
      <c r="G87" s="106">
        <f>SUM(J87:BB87)</f>
        <v>0</v>
      </c>
      <c r="H87" s="59"/>
      <c r="I87" s="61">
        <v>640</v>
      </c>
      <c r="J87" s="62"/>
      <c r="K87" s="60"/>
      <c r="L87" s="60"/>
      <c r="M87" s="60"/>
      <c r="N87" s="60"/>
      <c r="O87" s="60"/>
      <c r="P87" s="60"/>
      <c r="Q87" s="59"/>
      <c r="R87" s="59"/>
      <c r="S87" s="62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</row>
    <row r="88" spans="1:34" ht="69" customHeight="1">
      <c r="A88" s="59" t="s">
        <v>188</v>
      </c>
      <c r="B88" s="63"/>
      <c r="C88" s="63"/>
      <c r="D88" s="59"/>
      <c r="E88" s="61"/>
      <c r="F88" s="61"/>
      <c r="G88" s="106">
        <f>SUM(J88:BB88)</f>
        <v>0</v>
      </c>
      <c r="H88" s="59"/>
      <c r="I88" s="61">
        <v>50</v>
      </c>
      <c r="J88" s="62"/>
      <c r="K88" s="60"/>
      <c r="L88" s="60"/>
      <c r="M88" s="60"/>
      <c r="N88" s="60"/>
      <c r="O88" s="60"/>
      <c r="P88" s="60"/>
      <c r="Q88" s="59"/>
      <c r="R88" s="59"/>
      <c r="S88" s="62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</row>
    <row r="89" spans="1:34" ht="33.75" customHeight="1">
      <c r="A89" s="73" t="s">
        <v>189</v>
      </c>
      <c r="B89" s="74"/>
      <c r="C89" s="74"/>
      <c r="D89" s="71"/>
      <c r="E89" s="69"/>
      <c r="F89" s="69"/>
      <c r="G89" s="69"/>
      <c r="H89" s="71"/>
      <c r="I89" s="69"/>
      <c r="J89" s="72"/>
      <c r="K89" s="70"/>
      <c r="L89" s="70"/>
      <c r="M89" s="70"/>
      <c r="N89" s="70"/>
      <c r="O89" s="70"/>
      <c r="P89" s="70"/>
      <c r="Q89" s="71"/>
      <c r="R89" s="71"/>
      <c r="S89" s="72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</row>
    <row r="90" spans="1:34" ht="23.25" customHeight="1">
      <c r="A90" s="59" t="s">
        <v>190</v>
      </c>
      <c r="B90" s="63"/>
      <c r="C90" s="63"/>
      <c r="D90" s="59"/>
      <c r="E90" s="60"/>
      <c r="F90" s="60"/>
      <c r="G90" s="106">
        <f>SUM(J90:BB90)</f>
        <v>1</v>
      </c>
      <c r="H90" s="59"/>
      <c r="I90" s="61">
        <v>25</v>
      </c>
      <c r="J90" s="62"/>
      <c r="K90" s="60"/>
      <c r="L90" s="60"/>
      <c r="M90" s="60"/>
      <c r="N90" s="61">
        <v>1</v>
      </c>
      <c r="O90" s="60"/>
      <c r="P90" s="60"/>
      <c r="Q90" s="59"/>
      <c r="R90" s="59"/>
      <c r="S90" s="59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</row>
    <row r="91" spans="1:34" ht="13">
      <c r="A91" s="1"/>
      <c r="B91" s="50"/>
      <c r="C91" s="50"/>
      <c r="D91" s="37"/>
      <c r="H91" s="1"/>
      <c r="I91" s="36"/>
      <c r="J91" s="65"/>
      <c r="K91" s="66"/>
      <c r="L91" s="66"/>
      <c r="M91" s="66"/>
      <c r="N91" s="66">
        <f t="shared" ref="N91" si="2">SUM(N65:N90)</f>
        <v>2.5</v>
      </c>
      <c r="O91" s="66"/>
      <c r="P91" s="66"/>
      <c r="Q91" s="66"/>
      <c r="R91" s="66"/>
      <c r="S91" s="65"/>
      <c r="T91" s="66"/>
      <c r="U91" s="66"/>
      <c r="V91" s="66"/>
      <c r="W91" s="66"/>
      <c r="X91" s="66"/>
      <c r="Y91" s="66"/>
      <c r="Z91" s="66"/>
      <c r="AA91" s="66"/>
      <c r="AB91" s="67"/>
      <c r="AC91" s="66"/>
      <c r="AD91" s="66"/>
      <c r="AE91" s="66"/>
      <c r="AF91" s="66"/>
      <c r="AG91" s="66"/>
      <c r="AH91" s="66"/>
    </row>
    <row r="92" spans="1:34" ht="13">
      <c r="A92" s="1"/>
      <c r="B92" s="50"/>
      <c r="C92" s="50"/>
      <c r="D92" s="1"/>
      <c r="H92" s="1"/>
      <c r="Q92" s="1"/>
      <c r="R92" s="1"/>
    </row>
    <row r="93" spans="1:34" ht="13">
      <c r="A93" s="1"/>
      <c r="B93" s="50"/>
      <c r="C93" s="50"/>
      <c r="D93" s="1"/>
      <c r="H93" s="1"/>
      <c r="Q93" s="1"/>
      <c r="R93" s="1"/>
    </row>
    <row r="94" spans="1:34" ht="13">
      <c r="A94" s="1"/>
      <c r="B94" s="50"/>
      <c r="C94" s="50"/>
      <c r="D94" s="1"/>
      <c r="H94" s="1"/>
      <c r="Q94" s="1"/>
      <c r="R94" s="1"/>
    </row>
    <row r="95" spans="1:34" ht="13">
      <c r="A95" s="1"/>
      <c r="B95" s="50"/>
      <c r="C95" s="50"/>
      <c r="D95" s="1"/>
      <c r="H95" s="1"/>
      <c r="Q95" s="1"/>
      <c r="R95" s="1"/>
    </row>
    <row r="96" spans="1:34" ht="13">
      <c r="A96" s="1"/>
      <c r="B96" s="50"/>
      <c r="C96" s="50"/>
      <c r="D96" s="1"/>
      <c r="H96" s="1"/>
      <c r="Q96" s="1"/>
      <c r="R96" s="1"/>
    </row>
    <row r="97" spans="1:18" ht="13">
      <c r="A97" s="1"/>
      <c r="B97" s="50"/>
      <c r="C97" s="50"/>
      <c r="D97" s="1"/>
      <c r="H97" s="1"/>
      <c r="Q97" s="1"/>
      <c r="R97" s="1"/>
    </row>
    <row r="98" spans="1:18" ht="13">
      <c r="A98" s="1"/>
      <c r="B98" s="50"/>
      <c r="C98" s="50"/>
      <c r="D98" s="1"/>
      <c r="H98" s="1"/>
      <c r="Q98" s="1"/>
      <c r="R98" s="1"/>
    </row>
    <row r="99" spans="1:18" ht="13">
      <c r="A99" s="1"/>
      <c r="B99" s="50"/>
      <c r="C99" s="50"/>
      <c r="D99" s="1"/>
      <c r="H99" s="1"/>
      <c r="Q99" s="1"/>
      <c r="R99" s="1"/>
    </row>
    <row r="100" spans="1:18" ht="13">
      <c r="A100" s="1"/>
      <c r="B100" s="50"/>
      <c r="C100" s="50"/>
      <c r="D100" s="1"/>
      <c r="H100" s="1"/>
      <c r="Q100" s="1"/>
      <c r="R100" s="1"/>
    </row>
    <row r="101" spans="1:18" ht="13">
      <c r="A101" s="1"/>
      <c r="B101" s="50"/>
      <c r="C101" s="50"/>
      <c r="D101" s="1"/>
      <c r="H101" s="1"/>
      <c r="Q101" s="1"/>
      <c r="R101" s="1"/>
    </row>
    <row r="102" spans="1:18" ht="13">
      <c r="A102" s="1"/>
      <c r="B102" s="50"/>
      <c r="C102" s="50"/>
      <c r="D102" s="1"/>
      <c r="H102" s="1"/>
      <c r="Q102" s="1"/>
      <c r="R102" s="1"/>
    </row>
    <row r="103" spans="1:18" ht="13">
      <c r="A103" s="1"/>
      <c r="B103" s="50"/>
      <c r="C103" s="50"/>
      <c r="D103" s="1"/>
      <c r="H103" s="1"/>
      <c r="Q103" s="1"/>
      <c r="R103" s="1"/>
    </row>
    <row r="104" spans="1:18" ht="13">
      <c r="A104" s="1"/>
      <c r="B104" s="50"/>
      <c r="C104" s="50"/>
      <c r="D104" s="1"/>
      <c r="H104" s="1"/>
      <c r="Q104" s="1"/>
      <c r="R104" s="1"/>
    </row>
    <row r="105" spans="1:18" ht="13">
      <c r="A105" s="1"/>
      <c r="B105" s="50"/>
      <c r="C105" s="50"/>
      <c r="D105" s="1"/>
      <c r="H105" s="1"/>
      <c r="Q105" s="1"/>
      <c r="R105" s="1"/>
    </row>
    <row r="106" spans="1:18" ht="13">
      <c r="A106" s="1"/>
      <c r="B106" s="50"/>
      <c r="C106" s="50"/>
      <c r="D106" s="1"/>
      <c r="H106" s="1"/>
      <c r="Q106" s="1"/>
      <c r="R106" s="1"/>
    </row>
    <row r="107" spans="1:18" ht="13">
      <c r="A107" s="1"/>
      <c r="B107" s="50"/>
      <c r="C107" s="50"/>
      <c r="D107" s="1"/>
      <c r="H107" s="1"/>
      <c r="Q107" s="1"/>
      <c r="R107" s="1"/>
    </row>
    <row r="108" spans="1:18" ht="13">
      <c r="A108" s="1"/>
      <c r="B108" s="50"/>
      <c r="C108" s="50"/>
      <c r="D108" s="1"/>
      <c r="H108" s="1"/>
      <c r="Q108" s="1"/>
      <c r="R108" s="1"/>
    </row>
    <row r="109" spans="1:18" ht="13">
      <c r="A109" s="1"/>
      <c r="B109" s="50"/>
      <c r="C109" s="50"/>
      <c r="D109" s="1"/>
      <c r="H109" s="1"/>
      <c r="Q109" s="1"/>
      <c r="R109" s="1"/>
    </row>
    <row r="110" spans="1:18" ht="13">
      <c r="A110" s="1"/>
      <c r="B110" s="50"/>
      <c r="C110" s="50"/>
      <c r="D110" s="1"/>
      <c r="H110" s="1"/>
      <c r="Q110" s="1"/>
      <c r="R110" s="1"/>
    </row>
    <row r="111" spans="1:18" ht="13">
      <c r="A111" s="1"/>
      <c r="B111" s="50"/>
      <c r="C111" s="50"/>
      <c r="D111" s="1"/>
      <c r="H111" s="1"/>
      <c r="Q111" s="1"/>
      <c r="R111" s="1"/>
    </row>
    <row r="112" spans="1:18" ht="13">
      <c r="A112" s="1"/>
      <c r="B112" s="50"/>
      <c r="C112" s="50"/>
      <c r="D112" s="1"/>
      <c r="H112" s="1"/>
      <c r="Q112" s="1"/>
      <c r="R112" s="1"/>
    </row>
    <row r="113" spans="1:18" ht="13">
      <c r="A113" s="1"/>
      <c r="B113" s="50"/>
      <c r="C113" s="50"/>
      <c r="D113" s="1"/>
      <c r="H113" s="1"/>
      <c r="Q113" s="1"/>
      <c r="R113" s="1"/>
    </row>
    <row r="114" spans="1:18" ht="13">
      <c r="A114" s="1"/>
      <c r="B114" s="50"/>
      <c r="C114" s="50"/>
      <c r="D114" s="1"/>
      <c r="H114" s="1"/>
      <c r="Q114" s="1"/>
      <c r="R114" s="1"/>
    </row>
    <row r="115" spans="1:18" ht="13">
      <c r="A115" s="1"/>
      <c r="B115" s="50"/>
      <c r="C115" s="50"/>
      <c r="D115" s="1"/>
      <c r="H115" s="1"/>
      <c r="Q115" s="1"/>
      <c r="R115" s="1"/>
    </row>
    <row r="116" spans="1:18" ht="13">
      <c r="A116" s="1"/>
      <c r="B116" s="50"/>
      <c r="C116" s="50"/>
      <c r="D116" s="1"/>
      <c r="H116" s="1"/>
      <c r="Q116" s="1"/>
      <c r="R116" s="1"/>
    </row>
    <row r="117" spans="1:18" ht="13">
      <c r="A117" s="1"/>
      <c r="B117" s="50"/>
      <c r="C117" s="50"/>
      <c r="D117" s="1"/>
      <c r="H117" s="1"/>
      <c r="Q117" s="1"/>
      <c r="R117" s="1"/>
    </row>
    <row r="118" spans="1:18" ht="13">
      <c r="A118" s="1"/>
      <c r="B118" s="50"/>
      <c r="C118" s="50"/>
      <c r="D118" s="1"/>
      <c r="H118" s="1"/>
      <c r="Q118" s="1"/>
      <c r="R118" s="1"/>
    </row>
    <row r="119" spans="1:18" ht="13">
      <c r="A119" s="1"/>
      <c r="B119" s="50"/>
      <c r="C119" s="50"/>
      <c r="D119" s="1"/>
      <c r="H119" s="1"/>
      <c r="Q119" s="1"/>
      <c r="R119" s="1"/>
    </row>
    <row r="120" spans="1:18" ht="13">
      <c r="A120" s="1"/>
      <c r="B120" s="50"/>
      <c r="C120" s="50"/>
      <c r="D120" s="1"/>
      <c r="H120" s="1"/>
      <c r="Q120" s="1"/>
      <c r="R120" s="1"/>
    </row>
    <row r="121" spans="1:18" ht="13">
      <c r="A121" s="1"/>
      <c r="B121" s="50"/>
      <c r="C121" s="50"/>
      <c r="D121" s="1"/>
      <c r="H121" s="1"/>
      <c r="Q121" s="1"/>
      <c r="R121" s="1"/>
    </row>
    <row r="122" spans="1:18" ht="13">
      <c r="A122" s="1"/>
      <c r="B122" s="50"/>
      <c r="C122" s="50"/>
      <c r="D122" s="1"/>
      <c r="H122" s="1"/>
      <c r="Q122" s="1"/>
      <c r="R122" s="1"/>
    </row>
    <row r="123" spans="1:18" ht="13">
      <c r="A123" s="1"/>
      <c r="B123" s="50"/>
      <c r="C123" s="50"/>
      <c r="D123" s="1"/>
      <c r="H123" s="1"/>
      <c r="Q123" s="1"/>
      <c r="R123" s="1"/>
    </row>
    <row r="124" spans="1:18" ht="13">
      <c r="A124" s="1"/>
      <c r="B124" s="50"/>
      <c r="C124" s="50"/>
      <c r="D124" s="1"/>
      <c r="H124" s="1"/>
      <c r="Q124" s="1"/>
      <c r="R124" s="1"/>
    </row>
    <row r="125" spans="1:18" ht="13">
      <c r="A125" s="1"/>
      <c r="B125" s="50"/>
      <c r="C125" s="50"/>
      <c r="D125" s="1"/>
      <c r="H125" s="1"/>
      <c r="Q125" s="1"/>
      <c r="R125" s="1"/>
    </row>
    <row r="126" spans="1:18" ht="13">
      <c r="A126" s="1"/>
      <c r="B126" s="50"/>
      <c r="C126" s="50"/>
      <c r="D126" s="1"/>
      <c r="H126" s="1"/>
      <c r="Q126" s="1"/>
      <c r="R126" s="1"/>
    </row>
    <row r="127" spans="1:18" ht="13">
      <c r="A127" s="1"/>
      <c r="B127" s="50"/>
      <c r="C127" s="50"/>
      <c r="D127" s="1"/>
      <c r="H127" s="1"/>
      <c r="Q127" s="1"/>
      <c r="R127" s="1"/>
    </row>
    <row r="128" spans="1:18" ht="13">
      <c r="A128" s="1"/>
      <c r="B128" s="50"/>
      <c r="C128" s="50"/>
      <c r="D128" s="1"/>
      <c r="H128" s="1"/>
      <c r="Q128" s="1"/>
      <c r="R128" s="1"/>
    </row>
    <row r="129" spans="1:18" ht="13">
      <c r="A129" s="1"/>
      <c r="B129" s="50"/>
      <c r="C129" s="50"/>
      <c r="D129" s="1"/>
      <c r="H129" s="1"/>
      <c r="Q129" s="1"/>
      <c r="R129" s="1"/>
    </row>
    <row r="130" spans="1:18" ht="13">
      <c r="A130" s="1"/>
      <c r="B130" s="50"/>
      <c r="C130" s="50"/>
      <c r="D130" s="1"/>
      <c r="H130" s="1"/>
      <c r="Q130" s="1"/>
      <c r="R130" s="1"/>
    </row>
    <row r="131" spans="1:18" ht="13">
      <c r="A131" s="1"/>
      <c r="B131" s="50"/>
      <c r="C131" s="50"/>
      <c r="D131" s="1"/>
      <c r="H131" s="1"/>
      <c r="Q131" s="1"/>
      <c r="R131" s="1"/>
    </row>
    <row r="132" spans="1:18" ht="13">
      <c r="A132" s="1"/>
      <c r="B132" s="50"/>
      <c r="C132" s="50"/>
      <c r="D132" s="1"/>
      <c r="H132" s="1"/>
      <c r="Q132" s="1"/>
      <c r="R132" s="1"/>
    </row>
    <row r="133" spans="1:18" ht="13">
      <c r="A133" s="1"/>
      <c r="B133" s="50"/>
      <c r="C133" s="50"/>
      <c r="D133" s="1"/>
      <c r="H133" s="1"/>
      <c r="Q133" s="1"/>
      <c r="R133" s="1"/>
    </row>
    <row r="134" spans="1:18" ht="13">
      <c r="A134" s="1"/>
      <c r="B134" s="50"/>
      <c r="C134" s="50"/>
      <c r="D134" s="1"/>
      <c r="H134" s="1"/>
      <c r="Q134" s="1"/>
      <c r="R134" s="1"/>
    </row>
    <row r="135" spans="1:18" ht="13">
      <c r="A135" s="1"/>
      <c r="B135" s="50"/>
      <c r="C135" s="50"/>
      <c r="D135" s="1"/>
      <c r="H135" s="1"/>
      <c r="Q135" s="1"/>
      <c r="R135" s="1"/>
    </row>
    <row r="136" spans="1:18" ht="13">
      <c r="A136" s="1"/>
      <c r="B136" s="50"/>
      <c r="C136" s="50"/>
      <c r="D136" s="1"/>
      <c r="H136" s="1"/>
      <c r="Q136" s="1"/>
      <c r="R136" s="1"/>
    </row>
    <row r="137" spans="1:18" ht="13">
      <c r="A137" s="1"/>
      <c r="B137" s="50"/>
      <c r="C137" s="50"/>
      <c r="D137" s="1"/>
      <c r="H137" s="1"/>
      <c r="Q137" s="1"/>
      <c r="R137" s="1"/>
    </row>
    <row r="138" spans="1:18" ht="13">
      <c r="A138" s="1"/>
      <c r="B138" s="50"/>
      <c r="C138" s="50"/>
      <c r="D138" s="1"/>
      <c r="H138" s="1"/>
      <c r="Q138" s="1"/>
      <c r="R138" s="1"/>
    </row>
    <row r="139" spans="1:18" ht="13">
      <c r="A139" s="1"/>
      <c r="B139" s="50"/>
      <c r="C139" s="50"/>
      <c r="D139" s="1"/>
      <c r="H139" s="1"/>
      <c r="Q139" s="1"/>
      <c r="R139" s="1"/>
    </row>
    <row r="140" spans="1:18" ht="13">
      <c r="A140" s="1"/>
      <c r="B140" s="50"/>
      <c r="C140" s="50"/>
      <c r="D140" s="1"/>
      <c r="H140" s="1"/>
      <c r="Q140" s="1"/>
      <c r="R140" s="1"/>
    </row>
    <row r="141" spans="1:18" ht="13">
      <c r="A141" s="1"/>
      <c r="B141" s="50"/>
      <c r="C141" s="50"/>
      <c r="D141" s="1"/>
      <c r="H141" s="1"/>
      <c r="Q141" s="1"/>
      <c r="R141" s="1"/>
    </row>
    <row r="142" spans="1:18" ht="13">
      <c r="A142" s="1"/>
      <c r="B142" s="50"/>
      <c r="C142" s="50"/>
      <c r="D142" s="1"/>
      <c r="H142" s="1"/>
      <c r="Q142" s="1"/>
      <c r="R142" s="1"/>
    </row>
    <row r="143" spans="1:18" ht="13">
      <c r="A143" s="1"/>
      <c r="B143" s="50"/>
      <c r="C143" s="50"/>
      <c r="D143" s="1"/>
      <c r="H143" s="1"/>
      <c r="Q143" s="1"/>
      <c r="R143" s="1"/>
    </row>
    <row r="144" spans="1:18" ht="13">
      <c r="A144" s="1"/>
      <c r="B144" s="50"/>
      <c r="C144" s="50"/>
      <c r="D144" s="1"/>
      <c r="H144" s="1"/>
      <c r="Q144" s="1"/>
      <c r="R144" s="1"/>
    </row>
    <row r="145" spans="1:18" ht="13">
      <c r="A145" s="1"/>
      <c r="B145" s="50"/>
      <c r="C145" s="50"/>
      <c r="D145" s="1"/>
      <c r="H145" s="1"/>
      <c r="Q145" s="1"/>
      <c r="R145" s="1"/>
    </row>
    <row r="146" spans="1:18" ht="13">
      <c r="A146" s="1"/>
      <c r="B146" s="50"/>
      <c r="C146" s="50"/>
      <c r="D146" s="1"/>
      <c r="H146" s="1"/>
      <c r="Q146" s="1"/>
      <c r="R146" s="1"/>
    </row>
    <row r="147" spans="1:18" ht="13">
      <c r="A147" s="1"/>
      <c r="B147" s="50"/>
      <c r="C147" s="50"/>
      <c r="D147" s="1"/>
      <c r="H147" s="1"/>
      <c r="Q147" s="1"/>
      <c r="R147" s="1"/>
    </row>
    <row r="148" spans="1:18" ht="13">
      <c r="A148" s="1"/>
      <c r="B148" s="50"/>
      <c r="C148" s="50"/>
      <c r="D148" s="1"/>
      <c r="H148" s="1"/>
      <c r="Q148" s="1"/>
      <c r="R148" s="1"/>
    </row>
    <row r="149" spans="1:18" ht="13">
      <c r="A149" s="1"/>
      <c r="B149" s="50"/>
      <c r="C149" s="50"/>
      <c r="D149" s="1"/>
      <c r="H149" s="1"/>
      <c r="Q149" s="1"/>
      <c r="R149" s="1"/>
    </row>
    <row r="150" spans="1:18" ht="13">
      <c r="A150" s="1"/>
      <c r="B150" s="50"/>
      <c r="C150" s="50"/>
      <c r="D150" s="1"/>
      <c r="H150" s="1"/>
      <c r="Q150" s="1"/>
      <c r="R150" s="1"/>
    </row>
    <row r="151" spans="1:18" ht="13">
      <c r="A151" s="1"/>
      <c r="B151" s="50"/>
      <c r="C151" s="50"/>
      <c r="D151" s="1"/>
      <c r="H151" s="1"/>
      <c r="Q151" s="1"/>
      <c r="R151" s="1"/>
    </row>
    <row r="152" spans="1:18" ht="13">
      <c r="A152" s="1"/>
      <c r="B152" s="50"/>
      <c r="C152" s="50"/>
      <c r="D152" s="1"/>
      <c r="H152" s="1"/>
      <c r="Q152" s="1"/>
      <c r="R152" s="1"/>
    </row>
    <row r="153" spans="1:18" ht="13">
      <c r="A153" s="1"/>
      <c r="B153" s="50"/>
      <c r="C153" s="50"/>
      <c r="D153" s="1"/>
      <c r="H153" s="1"/>
      <c r="Q153" s="1"/>
      <c r="R153" s="1"/>
    </row>
    <row r="154" spans="1:18" ht="13">
      <c r="A154" s="1"/>
      <c r="B154" s="50"/>
      <c r="C154" s="50"/>
      <c r="D154" s="1"/>
      <c r="H154" s="1"/>
      <c r="Q154" s="1"/>
      <c r="R154" s="1"/>
    </row>
    <row r="155" spans="1:18" ht="13">
      <c r="A155" s="1"/>
      <c r="B155" s="50"/>
      <c r="C155" s="50"/>
      <c r="D155" s="1"/>
      <c r="H155" s="1"/>
      <c r="Q155" s="1"/>
      <c r="R155" s="1"/>
    </row>
    <row r="156" spans="1:18" ht="13">
      <c r="A156" s="1"/>
      <c r="B156" s="50"/>
      <c r="C156" s="50"/>
      <c r="D156" s="1"/>
      <c r="H156" s="1"/>
      <c r="Q156" s="1"/>
      <c r="R156" s="1"/>
    </row>
    <row r="157" spans="1:18" ht="13">
      <c r="A157" s="1"/>
      <c r="B157" s="50"/>
      <c r="C157" s="50"/>
      <c r="D157" s="1"/>
      <c r="H157" s="1"/>
      <c r="Q157" s="1"/>
      <c r="R157" s="1"/>
    </row>
    <row r="158" spans="1:18" ht="13">
      <c r="A158" s="1"/>
      <c r="B158" s="50"/>
      <c r="C158" s="50"/>
      <c r="D158" s="1"/>
      <c r="H158" s="1"/>
      <c r="Q158" s="1"/>
      <c r="R158" s="1"/>
    </row>
    <row r="159" spans="1:18" ht="13">
      <c r="A159" s="1"/>
      <c r="B159" s="50"/>
      <c r="C159" s="50"/>
      <c r="D159" s="1"/>
      <c r="H159" s="1"/>
      <c r="Q159" s="1"/>
      <c r="R159" s="1"/>
    </row>
    <row r="160" spans="1:18" ht="13">
      <c r="A160" s="1"/>
      <c r="B160" s="50"/>
      <c r="C160" s="50"/>
      <c r="D160" s="1"/>
      <c r="H160" s="1"/>
      <c r="Q160" s="1"/>
      <c r="R160" s="1"/>
    </row>
    <row r="161" spans="1:18" ht="13">
      <c r="A161" s="1"/>
      <c r="B161" s="50"/>
      <c r="C161" s="50"/>
      <c r="D161" s="1"/>
      <c r="H161" s="1"/>
      <c r="Q161" s="1"/>
      <c r="R161" s="1"/>
    </row>
    <row r="162" spans="1:18" ht="13">
      <c r="A162" s="1"/>
      <c r="B162" s="50"/>
      <c r="C162" s="50"/>
      <c r="D162" s="1"/>
      <c r="H162" s="1"/>
      <c r="Q162" s="1"/>
      <c r="R162" s="1"/>
    </row>
    <row r="163" spans="1:18" ht="13">
      <c r="A163" s="1"/>
      <c r="B163" s="50"/>
      <c r="C163" s="50"/>
      <c r="D163" s="1"/>
      <c r="H163" s="1"/>
      <c r="Q163" s="1"/>
      <c r="R163" s="1"/>
    </row>
    <row r="164" spans="1:18" ht="13">
      <c r="A164" s="1"/>
      <c r="B164" s="50"/>
      <c r="C164" s="50"/>
      <c r="D164" s="1"/>
      <c r="H164" s="1"/>
      <c r="Q164" s="1"/>
      <c r="R164" s="1"/>
    </row>
    <row r="165" spans="1:18" ht="13">
      <c r="A165" s="1"/>
      <c r="B165" s="50"/>
      <c r="C165" s="50"/>
      <c r="D165" s="1"/>
      <c r="H165" s="1"/>
      <c r="Q165" s="1"/>
      <c r="R165" s="1"/>
    </row>
    <row r="166" spans="1:18" ht="13">
      <c r="A166" s="1"/>
      <c r="B166" s="50"/>
      <c r="C166" s="50"/>
      <c r="D166" s="1"/>
      <c r="H166" s="1"/>
      <c r="Q166" s="1"/>
      <c r="R166" s="1"/>
    </row>
    <row r="167" spans="1:18" ht="13">
      <c r="A167" s="1"/>
      <c r="B167" s="50"/>
      <c r="C167" s="50"/>
      <c r="D167" s="1"/>
      <c r="H167" s="1"/>
      <c r="Q167" s="1"/>
      <c r="R167" s="1"/>
    </row>
    <row r="168" spans="1:18" ht="13">
      <c r="A168" s="1"/>
      <c r="B168" s="50"/>
      <c r="C168" s="50"/>
      <c r="D168" s="1"/>
      <c r="H168" s="1"/>
      <c r="Q168" s="1"/>
      <c r="R168" s="1"/>
    </row>
    <row r="169" spans="1:18" ht="13">
      <c r="A169" s="1"/>
      <c r="B169" s="50"/>
      <c r="C169" s="50"/>
      <c r="D169" s="1"/>
      <c r="H169" s="1"/>
      <c r="Q169" s="1"/>
      <c r="R169" s="1"/>
    </row>
    <row r="170" spans="1:18" ht="13">
      <c r="A170" s="1"/>
      <c r="B170" s="50"/>
      <c r="C170" s="50"/>
      <c r="D170" s="1"/>
      <c r="H170" s="1"/>
      <c r="Q170" s="1"/>
      <c r="R170" s="1"/>
    </row>
    <row r="171" spans="1:18" ht="13">
      <c r="A171" s="1"/>
      <c r="B171" s="50"/>
      <c r="C171" s="50"/>
      <c r="D171" s="1"/>
      <c r="H171" s="1"/>
      <c r="Q171" s="1"/>
      <c r="R171" s="1"/>
    </row>
    <row r="172" spans="1:18" ht="13">
      <c r="A172" s="1"/>
      <c r="B172" s="50"/>
      <c r="C172" s="50"/>
      <c r="D172" s="1"/>
      <c r="H172" s="1"/>
      <c r="Q172" s="1"/>
      <c r="R172" s="1"/>
    </row>
    <row r="173" spans="1:18" ht="13">
      <c r="A173" s="1"/>
      <c r="B173" s="50"/>
      <c r="C173" s="50"/>
      <c r="D173" s="1"/>
      <c r="H173" s="1"/>
      <c r="Q173" s="1"/>
      <c r="R173" s="1"/>
    </row>
    <row r="174" spans="1:18" ht="13">
      <c r="A174" s="1"/>
      <c r="B174" s="50"/>
      <c r="C174" s="50"/>
      <c r="D174" s="1"/>
      <c r="H174" s="1"/>
      <c r="Q174" s="1"/>
      <c r="R174" s="1"/>
    </row>
    <row r="175" spans="1:18" ht="13">
      <c r="A175" s="1"/>
      <c r="B175" s="50"/>
      <c r="C175" s="50"/>
      <c r="D175" s="1"/>
      <c r="H175" s="1"/>
      <c r="Q175" s="1"/>
      <c r="R175" s="1"/>
    </row>
    <row r="176" spans="1:18" ht="13">
      <c r="A176" s="1"/>
      <c r="B176" s="50"/>
      <c r="C176" s="50"/>
      <c r="D176" s="1"/>
      <c r="H176" s="1"/>
      <c r="Q176" s="1"/>
      <c r="R176" s="1"/>
    </row>
    <row r="177" spans="1:18" ht="13">
      <c r="A177" s="1"/>
      <c r="B177" s="50"/>
      <c r="C177" s="50"/>
      <c r="D177" s="1"/>
      <c r="H177" s="1"/>
      <c r="Q177" s="1"/>
      <c r="R177" s="1"/>
    </row>
    <row r="178" spans="1:18" ht="13">
      <c r="A178" s="1"/>
      <c r="B178" s="50"/>
      <c r="C178" s="50"/>
      <c r="D178" s="1"/>
      <c r="H178" s="1"/>
      <c r="Q178" s="1"/>
      <c r="R178" s="1"/>
    </row>
    <row r="179" spans="1:18" ht="13">
      <c r="A179" s="1"/>
      <c r="B179" s="50"/>
      <c r="C179" s="50"/>
      <c r="D179" s="1"/>
      <c r="H179" s="1"/>
      <c r="Q179" s="1"/>
      <c r="R179" s="1"/>
    </row>
    <row r="180" spans="1:18" ht="13">
      <c r="A180" s="1"/>
      <c r="B180" s="50"/>
      <c r="C180" s="50"/>
      <c r="D180" s="1"/>
      <c r="H180" s="1"/>
      <c r="Q180" s="1"/>
      <c r="R180" s="1"/>
    </row>
    <row r="181" spans="1:18" ht="13">
      <c r="A181" s="1"/>
      <c r="B181" s="50"/>
      <c r="C181" s="50"/>
      <c r="D181" s="1"/>
      <c r="H181" s="1"/>
      <c r="Q181" s="1"/>
      <c r="R181" s="1"/>
    </row>
    <row r="182" spans="1:18" ht="13">
      <c r="A182" s="1"/>
      <c r="B182" s="50"/>
      <c r="C182" s="50"/>
      <c r="D182" s="1"/>
      <c r="H182" s="1"/>
      <c r="Q182" s="1"/>
      <c r="R182" s="1"/>
    </row>
    <row r="183" spans="1:18" ht="13">
      <c r="A183" s="1"/>
      <c r="B183" s="50"/>
      <c r="C183" s="50"/>
      <c r="D183" s="1"/>
      <c r="H183" s="1"/>
      <c r="Q183" s="1"/>
      <c r="R183" s="1"/>
    </row>
    <row r="184" spans="1:18" ht="13">
      <c r="A184" s="1"/>
      <c r="B184" s="50"/>
      <c r="C184" s="50"/>
      <c r="D184" s="1"/>
      <c r="H184" s="1"/>
      <c r="Q184" s="1"/>
      <c r="R184" s="1"/>
    </row>
    <row r="185" spans="1:18" ht="13">
      <c r="A185" s="1"/>
      <c r="B185" s="50"/>
      <c r="C185" s="50"/>
      <c r="D185" s="1"/>
      <c r="H185" s="1"/>
      <c r="Q185" s="1"/>
      <c r="R185" s="1"/>
    </row>
    <row r="186" spans="1:18" ht="13">
      <c r="A186" s="1"/>
      <c r="B186" s="50"/>
      <c r="C186" s="50"/>
      <c r="D186" s="1"/>
      <c r="H186" s="1"/>
      <c r="Q186" s="1"/>
      <c r="R186" s="1"/>
    </row>
    <row r="187" spans="1:18" ht="13">
      <c r="A187" s="1"/>
      <c r="B187" s="50"/>
      <c r="C187" s="50"/>
      <c r="D187" s="1"/>
      <c r="H187" s="1"/>
      <c r="Q187" s="1"/>
      <c r="R187" s="1"/>
    </row>
    <row r="188" spans="1:18" ht="13">
      <c r="A188" s="1"/>
      <c r="B188" s="50"/>
      <c r="C188" s="50"/>
      <c r="D188" s="1"/>
      <c r="H188" s="1"/>
      <c r="Q188" s="1"/>
      <c r="R188" s="1"/>
    </row>
    <row r="189" spans="1:18" ht="13">
      <c r="A189" s="1"/>
      <c r="B189" s="50"/>
      <c r="C189" s="50"/>
      <c r="D189" s="1"/>
      <c r="H189" s="1"/>
      <c r="Q189" s="1"/>
      <c r="R189" s="1"/>
    </row>
    <row r="190" spans="1:18" ht="13">
      <c r="A190" s="1"/>
      <c r="B190" s="50"/>
      <c r="C190" s="50"/>
      <c r="D190" s="1"/>
      <c r="H190" s="1"/>
      <c r="Q190" s="1"/>
      <c r="R190" s="1"/>
    </row>
    <row r="191" spans="1:18" ht="13">
      <c r="A191" s="1"/>
      <c r="B191" s="50"/>
      <c r="C191" s="50"/>
      <c r="D191" s="1"/>
      <c r="H191" s="1"/>
      <c r="Q191" s="1"/>
      <c r="R191" s="1"/>
    </row>
    <row r="192" spans="1:18" ht="13">
      <c r="A192" s="1"/>
      <c r="B192" s="50"/>
      <c r="C192" s="50"/>
      <c r="D192" s="1"/>
      <c r="H192" s="1"/>
      <c r="Q192" s="1"/>
      <c r="R192" s="1"/>
    </row>
    <row r="193" spans="1:18" ht="13">
      <c r="A193" s="1"/>
      <c r="B193" s="50"/>
      <c r="C193" s="50"/>
      <c r="D193" s="1"/>
      <c r="H193" s="1"/>
      <c r="Q193" s="1"/>
      <c r="R193" s="1"/>
    </row>
    <row r="194" spans="1:18" ht="13">
      <c r="A194" s="1"/>
      <c r="B194" s="50"/>
      <c r="C194" s="50"/>
      <c r="D194" s="1"/>
      <c r="H194" s="1"/>
      <c r="Q194" s="1"/>
      <c r="R194" s="1"/>
    </row>
    <row r="195" spans="1:18" ht="13">
      <c r="A195" s="1"/>
      <c r="B195" s="50"/>
      <c r="C195" s="50"/>
      <c r="D195" s="1"/>
      <c r="H195" s="1"/>
      <c r="Q195" s="1"/>
      <c r="R195" s="1"/>
    </row>
    <row r="196" spans="1:18" ht="13">
      <c r="A196" s="1"/>
      <c r="B196" s="50"/>
      <c r="C196" s="50"/>
      <c r="D196" s="1"/>
      <c r="H196" s="1"/>
      <c r="Q196" s="1"/>
      <c r="R196" s="1"/>
    </row>
    <row r="197" spans="1:18" ht="13">
      <c r="A197" s="1"/>
      <c r="B197" s="50"/>
      <c r="C197" s="50"/>
      <c r="D197" s="1"/>
      <c r="H197" s="1"/>
      <c r="Q197" s="1"/>
      <c r="R197" s="1"/>
    </row>
    <row r="198" spans="1:18" ht="13">
      <c r="A198" s="1"/>
      <c r="B198" s="50"/>
      <c r="C198" s="50"/>
      <c r="D198" s="1"/>
      <c r="H198" s="1"/>
      <c r="Q198" s="1"/>
      <c r="R198" s="1"/>
    </row>
    <row r="199" spans="1:18" ht="13">
      <c r="A199" s="1"/>
      <c r="B199" s="50"/>
      <c r="C199" s="50"/>
      <c r="D199" s="1"/>
      <c r="H199" s="1"/>
      <c r="Q199" s="1"/>
      <c r="R199" s="1"/>
    </row>
    <row r="200" spans="1:18" ht="13">
      <c r="A200" s="1"/>
      <c r="B200" s="50"/>
      <c r="C200" s="50"/>
      <c r="D200" s="1"/>
      <c r="H200" s="1"/>
      <c r="Q200" s="1"/>
      <c r="R200" s="1"/>
    </row>
    <row r="201" spans="1:18" ht="13">
      <c r="A201" s="1"/>
      <c r="B201" s="50"/>
      <c r="C201" s="50"/>
      <c r="D201" s="1"/>
      <c r="H201" s="1"/>
      <c r="Q201" s="1"/>
      <c r="R201" s="1"/>
    </row>
    <row r="202" spans="1:18" ht="13">
      <c r="A202" s="1"/>
      <c r="B202" s="50"/>
      <c r="C202" s="50"/>
      <c r="D202" s="1"/>
      <c r="H202" s="1"/>
      <c r="Q202" s="1"/>
      <c r="R202" s="1"/>
    </row>
    <row r="203" spans="1:18" ht="13">
      <c r="A203" s="1"/>
      <c r="B203" s="50"/>
      <c r="C203" s="50"/>
      <c r="D203" s="1"/>
      <c r="H203" s="1"/>
      <c r="Q203" s="1"/>
      <c r="R203" s="1"/>
    </row>
    <row r="204" spans="1:18" ht="13">
      <c r="A204" s="1"/>
      <c r="B204" s="50"/>
      <c r="C204" s="50"/>
      <c r="D204" s="1"/>
      <c r="H204" s="1"/>
      <c r="Q204" s="1"/>
      <c r="R204" s="1"/>
    </row>
    <row r="205" spans="1:18" ht="13">
      <c r="A205" s="1"/>
      <c r="B205" s="50"/>
      <c r="C205" s="50"/>
      <c r="D205" s="1"/>
      <c r="H205" s="1"/>
      <c r="Q205" s="1"/>
      <c r="R205" s="1"/>
    </row>
    <row r="206" spans="1:18" ht="13">
      <c r="A206" s="1"/>
      <c r="B206" s="50"/>
      <c r="C206" s="50"/>
      <c r="D206" s="1"/>
      <c r="H206" s="1"/>
      <c r="Q206" s="1"/>
      <c r="R206" s="1"/>
    </row>
    <row r="207" spans="1:18" ht="13">
      <c r="A207" s="1"/>
      <c r="B207" s="50"/>
      <c r="C207" s="50"/>
      <c r="D207" s="1"/>
      <c r="H207" s="1"/>
      <c r="Q207" s="1"/>
      <c r="R207" s="1"/>
    </row>
    <row r="208" spans="1:18" ht="13">
      <c r="A208" s="1"/>
      <c r="B208" s="50"/>
      <c r="C208" s="50"/>
      <c r="D208" s="1"/>
      <c r="H208" s="1"/>
      <c r="Q208" s="1"/>
      <c r="R208" s="1"/>
    </row>
    <row r="209" spans="1:18" ht="13">
      <c r="A209" s="1"/>
      <c r="B209" s="50"/>
      <c r="C209" s="50"/>
      <c r="D209" s="1"/>
      <c r="H209" s="1"/>
      <c r="Q209" s="1"/>
      <c r="R209" s="1"/>
    </row>
    <row r="210" spans="1:18" ht="13">
      <c r="A210" s="1"/>
      <c r="B210" s="50"/>
      <c r="C210" s="50"/>
      <c r="D210" s="1"/>
      <c r="H210" s="1"/>
      <c r="Q210" s="1"/>
      <c r="R210" s="1"/>
    </row>
    <row r="211" spans="1:18" ht="13">
      <c r="A211" s="1"/>
      <c r="B211" s="50"/>
      <c r="C211" s="50"/>
      <c r="D211" s="1"/>
      <c r="H211" s="1"/>
      <c r="Q211" s="1"/>
      <c r="R211" s="1"/>
    </row>
    <row r="212" spans="1:18" ht="13">
      <c r="A212" s="1"/>
      <c r="B212" s="50"/>
      <c r="C212" s="50"/>
      <c r="D212" s="1"/>
      <c r="H212" s="1"/>
      <c r="Q212" s="1"/>
      <c r="R212" s="1"/>
    </row>
    <row r="213" spans="1:18" ht="13">
      <c r="A213" s="1"/>
      <c r="B213" s="50"/>
      <c r="C213" s="50"/>
      <c r="D213" s="1"/>
      <c r="H213" s="1"/>
      <c r="Q213" s="1"/>
      <c r="R213" s="1"/>
    </row>
    <row r="214" spans="1:18" ht="13">
      <c r="A214" s="1"/>
      <c r="B214" s="50"/>
      <c r="C214" s="50"/>
      <c r="D214" s="1"/>
      <c r="H214" s="1"/>
      <c r="Q214" s="1"/>
      <c r="R214" s="1"/>
    </row>
    <row r="215" spans="1:18" ht="13">
      <c r="A215" s="1"/>
      <c r="B215" s="50"/>
      <c r="C215" s="50"/>
      <c r="D215" s="1"/>
      <c r="H215" s="1"/>
      <c r="Q215" s="1"/>
      <c r="R215" s="1"/>
    </row>
    <row r="216" spans="1:18" ht="13">
      <c r="A216" s="1"/>
      <c r="B216" s="50"/>
      <c r="C216" s="50"/>
      <c r="D216" s="1"/>
      <c r="H216" s="1"/>
      <c r="Q216" s="1"/>
      <c r="R216" s="1"/>
    </row>
    <row r="217" spans="1:18" ht="13">
      <c r="A217" s="1"/>
      <c r="B217" s="50"/>
      <c r="C217" s="50"/>
      <c r="D217" s="1"/>
      <c r="H217" s="1"/>
      <c r="Q217" s="1"/>
      <c r="R217" s="1"/>
    </row>
    <row r="218" spans="1:18" ht="13">
      <c r="A218" s="1"/>
      <c r="B218" s="50"/>
      <c r="C218" s="50"/>
      <c r="D218" s="1"/>
      <c r="H218" s="1"/>
      <c r="Q218" s="1"/>
      <c r="R218" s="1"/>
    </row>
    <row r="219" spans="1:18" ht="13">
      <c r="A219" s="1"/>
      <c r="B219" s="50"/>
      <c r="C219" s="50"/>
      <c r="D219" s="1"/>
      <c r="H219" s="1"/>
      <c r="Q219" s="1"/>
      <c r="R219" s="1"/>
    </row>
    <row r="220" spans="1:18" ht="13">
      <c r="A220" s="1"/>
      <c r="B220" s="50"/>
      <c r="C220" s="50"/>
      <c r="D220" s="1"/>
      <c r="H220" s="1"/>
      <c r="Q220" s="1"/>
      <c r="R220" s="1"/>
    </row>
    <row r="221" spans="1:18" ht="13">
      <c r="A221" s="1"/>
      <c r="B221" s="50"/>
      <c r="C221" s="50"/>
      <c r="D221" s="1"/>
      <c r="H221" s="1"/>
      <c r="Q221" s="1"/>
      <c r="R221" s="1"/>
    </row>
    <row r="222" spans="1:18" ht="13">
      <c r="A222" s="1"/>
      <c r="B222" s="50"/>
      <c r="C222" s="50"/>
      <c r="D222" s="1"/>
      <c r="H222" s="1"/>
      <c r="Q222" s="1"/>
      <c r="R222" s="1"/>
    </row>
    <row r="223" spans="1:18" ht="13">
      <c r="A223" s="1"/>
      <c r="B223" s="50"/>
      <c r="C223" s="50"/>
      <c r="D223" s="1"/>
      <c r="H223" s="1"/>
      <c r="Q223" s="1"/>
      <c r="R223" s="1"/>
    </row>
    <row r="224" spans="1:18" ht="13">
      <c r="A224" s="1"/>
      <c r="B224" s="50"/>
      <c r="C224" s="50"/>
      <c r="D224" s="1"/>
      <c r="H224" s="1"/>
      <c r="Q224" s="1"/>
      <c r="R224" s="1"/>
    </row>
    <row r="225" spans="1:18" ht="13">
      <c r="A225" s="1"/>
      <c r="B225" s="50"/>
      <c r="C225" s="50"/>
      <c r="D225" s="1"/>
      <c r="H225" s="1"/>
      <c r="Q225" s="1"/>
      <c r="R225" s="1"/>
    </row>
    <row r="226" spans="1:18" ht="13">
      <c r="A226" s="1"/>
      <c r="B226" s="50"/>
      <c r="C226" s="50"/>
      <c r="D226" s="1"/>
      <c r="H226" s="1"/>
      <c r="Q226" s="1"/>
      <c r="R226" s="1"/>
    </row>
    <row r="227" spans="1:18" ht="13">
      <c r="A227" s="1"/>
      <c r="B227" s="50"/>
      <c r="C227" s="50"/>
      <c r="D227" s="1"/>
      <c r="H227" s="1"/>
      <c r="Q227" s="1"/>
      <c r="R227" s="1"/>
    </row>
    <row r="228" spans="1:18" ht="13">
      <c r="A228" s="1"/>
      <c r="B228" s="50"/>
      <c r="C228" s="50"/>
      <c r="D228" s="1"/>
      <c r="H228" s="1"/>
      <c r="Q228" s="1"/>
      <c r="R228" s="1"/>
    </row>
    <row r="229" spans="1:18" ht="13">
      <c r="A229" s="1"/>
      <c r="B229" s="50"/>
      <c r="C229" s="50"/>
      <c r="D229" s="1"/>
      <c r="H229" s="1"/>
      <c r="Q229" s="1"/>
      <c r="R229" s="1"/>
    </row>
    <row r="230" spans="1:18" ht="13">
      <c r="A230" s="1"/>
      <c r="B230" s="50"/>
      <c r="C230" s="50"/>
      <c r="D230" s="1"/>
      <c r="H230" s="1"/>
      <c r="Q230" s="1"/>
      <c r="R230" s="1"/>
    </row>
    <row r="231" spans="1:18" ht="13">
      <c r="A231" s="1"/>
      <c r="B231" s="50"/>
      <c r="C231" s="50"/>
      <c r="D231" s="1"/>
      <c r="H231" s="1"/>
      <c r="Q231" s="1"/>
      <c r="R231" s="1"/>
    </row>
    <row r="232" spans="1:18" ht="13">
      <c r="A232" s="1"/>
      <c r="B232" s="50"/>
      <c r="C232" s="50"/>
      <c r="D232" s="1"/>
      <c r="H232" s="1"/>
      <c r="Q232" s="1"/>
      <c r="R232" s="1"/>
    </row>
    <row r="233" spans="1:18" ht="13">
      <c r="A233" s="1"/>
      <c r="B233" s="50"/>
      <c r="C233" s="50"/>
      <c r="D233" s="1"/>
      <c r="H233" s="1"/>
      <c r="Q233" s="1"/>
      <c r="R233" s="1"/>
    </row>
    <row r="234" spans="1:18" ht="13">
      <c r="A234" s="1"/>
      <c r="B234" s="50"/>
      <c r="C234" s="50"/>
      <c r="D234" s="1"/>
      <c r="H234" s="1"/>
      <c r="Q234" s="1"/>
      <c r="R234" s="1"/>
    </row>
    <row r="235" spans="1:18" ht="13">
      <c r="A235" s="1"/>
      <c r="B235" s="50"/>
      <c r="C235" s="50"/>
      <c r="D235" s="1"/>
      <c r="H235" s="1"/>
      <c r="Q235" s="1"/>
      <c r="R235" s="1"/>
    </row>
    <row r="236" spans="1:18" ht="13">
      <c r="A236" s="1"/>
      <c r="B236" s="50"/>
      <c r="C236" s="50"/>
      <c r="D236" s="1"/>
      <c r="H236" s="1"/>
      <c r="Q236" s="1"/>
      <c r="R236" s="1"/>
    </row>
    <row r="237" spans="1:18" ht="13">
      <c r="A237" s="1"/>
      <c r="B237" s="50"/>
      <c r="C237" s="50"/>
      <c r="D237" s="1"/>
      <c r="H237" s="1"/>
      <c r="Q237" s="1"/>
      <c r="R237" s="1"/>
    </row>
    <row r="238" spans="1:18" ht="13">
      <c r="A238" s="1"/>
      <c r="B238" s="50"/>
      <c r="C238" s="50"/>
      <c r="D238" s="1"/>
      <c r="H238" s="1"/>
      <c r="Q238" s="1"/>
      <c r="R238" s="1"/>
    </row>
    <row r="239" spans="1:18" ht="13">
      <c r="A239" s="1"/>
      <c r="B239" s="50"/>
      <c r="C239" s="50"/>
      <c r="D239" s="1"/>
      <c r="H239" s="1"/>
      <c r="Q239" s="1"/>
      <c r="R239" s="1"/>
    </row>
    <row r="240" spans="1:18" ht="13">
      <c r="A240" s="1"/>
      <c r="B240" s="50"/>
      <c r="C240" s="50"/>
      <c r="D240" s="1"/>
      <c r="H240" s="1"/>
      <c r="Q240" s="1"/>
      <c r="R240" s="1"/>
    </row>
    <row r="241" spans="1:18" ht="13">
      <c r="A241" s="1"/>
      <c r="B241" s="50"/>
      <c r="C241" s="50"/>
      <c r="D241" s="1"/>
      <c r="H241" s="1"/>
      <c r="Q241" s="1"/>
      <c r="R241" s="1"/>
    </row>
    <row r="242" spans="1:18" ht="13">
      <c r="A242" s="1"/>
      <c r="B242" s="50"/>
      <c r="C242" s="50"/>
      <c r="D242" s="1"/>
      <c r="H242" s="1"/>
      <c r="Q242" s="1"/>
      <c r="R242" s="1"/>
    </row>
    <row r="243" spans="1:18" ht="13">
      <c r="A243" s="1"/>
      <c r="B243" s="50"/>
      <c r="C243" s="50"/>
      <c r="D243" s="1"/>
      <c r="H243" s="1"/>
      <c r="Q243" s="1"/>
      <c r="R243" s="1"/>
    </row>
    <row r="244" spans="1:18" ht="13">
      <c r="A244" s="1"/>
      <c r="B244" s="50"/>
      <c r="C244" s="50"/>
      <c r="D244" s="1"/>
      <c r="H244" s="1"/>
      <c r="Q244" s="1"/>
      <c r="R244" s="1"/>
    </row>
    <row r="245" spans="1:18" ht="13">
      <c r="A245" s="1"/>
      <c r="B245" s="50"/>
      <c r="C245" s="50"/>
      <c r="D245" s="1"/>
      <c r="H245" s="1"/>
      <c r="Q245" s="1"/>
      <c r="R245" s="1"/>
    </row>
    <row r="246" spans="1:18" ht="13">
      <c r="A246" s="1"/>
      <c r="B246" s="50"/>
      <c r="C246" s="50"/>
      <c r="D246" s="1"/>
      <c r="H246" s="1"/>
      <c r="Q246" s="1"/>
      <c r="R246" s="1"/>
    </row>
    <row r="247" spans="1:18" ht="13">
      <c r="A247" s="1"/>
      <c r="B247" s="50"/>
      <c r="C247" s="50"/>
      <c r="D247" s="1"/>
      <c r="H247" s="1"/>
      <c r="Q247" s="1"/>
      <c r="R247" s="1"/>
    </row>
    <row r="248" spans="1:18" ht="13">
      <c r="A248" s="1"/>
      <c r="B248" s="50"/>
      <c r="C248" s="50"/>
      <c r="D248" s="1"/>
      <c r="H248" s="1"/>
      <c r="Q248" s="1"/>
      <c r="R248" s="1"/>
    </row>
    <row r="249" spans="1:18" ht="13">
      <c r="A249" s="1"/>
      <c r="B249" s="50"/>
      <c r="C249" s="50"/>
      <c r="D249" s="1"/>
      <c r="H249" s="1"/>
      <c r="Q249" s="1"/>
      <c r="R249" s="1"/>
    </row>
    <row r="250" spans="1:18" ht="13">
      <c r="A250" s="1"/>
      <c r="B250" s="50"/>
      <c r="C250" s="50"/>
      <c r="D250" s="1"/>
      <c r="H250" s="1"/>
      <c r="Q250" s="1"/>
      <c r="R250" s="1"/>
    </row>
    <row r="251" spans="1:18" ht="13">
      <c r="A251" s="1"/>
      <c r="B251" s="50"/>
      <c r="C251" s="50"/>
      <c r="D251" s="1"/>
      <c r="H251" s="1"/>
      <c r="Q251" s="1"/>
      <c r="R251" s="1"/>
    </row>
    <row r="252" spans="1:18" ht="13">
      <c r="A252" s="1"/>
      <c r="B252" s="50"/>
      <c r="C252" s="50"/>
      <c r="D252" s="1"/>
      <c r="H252" s="1"/>
      <c r="Q252" s="1"/>
      <c r="R252" s="1"/>
    </row>
    <row r="253" spans="1:18" ht="13">
      <c r="A253" s="1"/>
      <c r="B253" s="50"/>
      <c r="C253" s="50"/>
      <c r="D253" s="1"/>
      <c r="H253" s="1"/>
      <c r="Q253" s="1"/>
      <c r="R253" s="1"/>
    </row>
    <row r="254" spans="1:18" ht="13">
      <c r="A254" s="1"/>
      <c r="B254" s="50"/>
      <c r="C254" s="50"/>
      <c r="D254" s="1"/>
      <c r="H254" s="1"/>
      <c r="Q254" s="1"/>
      <c r="R254" s="1"/>
    </row>
    <row r="255" spans="1:18" ht="13">
      <c r="A255" s="1"/>
      <c r="B255" s="50"/>
      <c r="C255" s="50"/>
      <c r="D255" s="1"/>
      <c r="H255" s="1"/>
      <c r="Q255" s="1"/>
      <c r="R255" s="1"/>
    </row>
    <row r="256" spans="1:18" ht="13">
      <c r="A256" s="1"/>
      <c r="B256" s="50"/>
      <c r="C256" s="50"/>
      <c r="D256" s="1"/>
      <c r="H256" s="1"/>
      <c r="Q256" s="1"/>
      <c r="R256" s="1"/>
    </row>
    <row r="257" spans="1:18" ht="13">
      <c r="A257" s="1"/>
      <c r="B257" s="50"/>
      <c r="C257" s="50"/>
      <c r="D257" s="1"/>
      <c r="H257" s="1"/>
      <c r="Q257" s="1"/>
      <c r="R257" s="1"/>
    </row>
    <row r="258" spans="1:18" ht="13">
      <c r="A258" s="1"/>
      <c r="B258" s="50"/>
      <c r="C258" s="50"/>
      <c r="D258" s="1"/>
      <c r="H258" s="1"/>
      <c r="Q258" s="1"/>
      <c r="R258" s="1"/>
    </row>
    <row r="259" spans="1:18" ht="13">
      <c r="A259" s="1"/>
      <c r="B259" s="50"/>
      <c r="C259" s="50"/>
      <c r="D259" s="1"/>
      <c r="H259" s="1"/>
      <c r="Q259" s="1"/>
      <c r="R259" s="1"/>
    </row>
    <row r="260" spans="1:18" ht="13">
      <c r="A260" s="1"/>
      <c r="B260" s="50"/>
      <c r="C260" s="50"/>
      <c r="D260" s="1"/>
      <c r="H260" s="1"/>
      <c r="Q260" s="1"/>
      <c r="R260" s="1"/>
    </row>
    <row r="261" spans="1:18" ht="13">
      <c r="A261" s="1"/>
      <c r="B261" s="50"/>
      <c r="C261" s="50"/>
      <c r="D261" s="1"/>
      <c r="H261" s="1"/>
      <c r="Q261" s="1"/>
      <c r="R261" s="1"/>
    </row>
    <row r="262" spans="1:18" ht="13">
      <c r="A262" s="1"/>
      <c r="B262" s="50"/>
      <c r="C262" s="50"/>
      <c r="D262" s="1"/>
      <c r="H262" s="1"/>
      <c r="Q262" s="1"/>
      <c r="R262" s="1"/>
    </row>
    <row r="263" spans="1:18" ht="13">
      <c r="A263" s="1"/>
      <c r="B263" s="50"/>
      <c r="C263" s="50"/>
      <c r="D263" s="1"/>
      <c r="H263" s="1"/>
      <c r="Q263" s="1"/>
      <c r="R263" s="1"/>
    </row>
    <row r="264" spans="1:18" ht="13">
      <c r="A264" s="1"/>
      <c r="B264" s="50"/>
      <c r="C264" s="50"/>
      <c r="D264" s="1"/>
      <c r="H264" s="1"/>
      <c r="Q264" s="1"/>
      <c r="R264" s="1"/>
    </row>
    <row r="265" spans="1:18" ht="13">
      <c r="A265" s="1"/>
      <c r="B265" s="50"/>
      <c r="C265" s="50"/>
      <c r="D265" s="1"/>
      <c r="H265" s="1"/>
      <c r="Q265" s="1"/>
      <c r="R265" s="1"/>
    </row>
    <row r="266" spans="1:18" ht="13">
      <c r="A266" s="1"/>
      <c r="B266" s="50"/>
      <c r="C266" s="50"/>
      <c r="D266" s="1"/>
      <c r="H266" s="1"/>
      <c r="Q266" s="1"/>
      <c r="R266" s="1"/>
    </row>
    <row r="267" spans="1:18" ht="13">
      <c r="A267" s="1"/>
      <c r="B267" s="50"/>
      <c r="C267" s="50"/>
      <c r="D267" s="1"/>
      <c r="H267" s="1"/>
      <c r="Q267" s="1"/>
      <c r="R267" s="1"/>
    </row>
    <row r="268" spans="1:18" ht="13">
      <c r="A268" s="1"/>
      <c r="B268" s="50"/>
      <c r="C268" s="50"/>
      <c r="D268" s="1"/>
      <c r="H268" s="1"/>
      <c r="Q268" s="1"/>
      <c r="R268" s="1"/>
    </row>
    <row r="269" spans="1:18" ht="13">
      <c r="A269" s="1"/>
      <c r="B269" s="50"/>
      <c r="C269" s="50"/>
      <c r="D269" s="1"/>
      <c r="H269" s="1"/>
      <c r="Q269" s="1"/>
      <c r="R269" s="1"/>
    </row>
    <row r="270" spans="1:18" ht="13">
      <c r="A270" s="1"/>
      <c r="B270" s="50"/>
      <c r="C270" s="50"/>
      <c r="D270" s="1"/>
      <c r="H270" s="1"/>
      <c r="Q270" s="1"/>
      <c r="R270" s="1"/>
    </row>
    <row r="271" spans="1:18" ht="13">
      <c r="A271" s="1"/>
      <c r="B271" s="50"/>
      <c r="C271" s="50"/>
      <c r="D271" s="1"/>
      <c r="H271" s="1"/>
      <c r="Q271" s="1"/>
      <c r="R271" s="1"/>
    </row>
    <row r="272" spans="1:18" ht="13">
      <c r="A272" s="1"/>
      <c r="B272" s="50"/>
      <c r="C272" s="50"/>
      <c r="D272" s="1"/>
      <c r="H272" s="1"/>
      <c r="Q272" s="1"/>
      <c r="R272" s="1"/>
    </row>
    <row r="273" spans="1:18" ht="13">
      <c r="A273" s="1"/>
      <c r="B273" s="50"/>
      <c r="C273" s="50"/>
      <c r="D273" s="1"/>
      <c r="H273" s="1"/>
      <c r="Q273" s="1"/>
      <c r="R273" s="1"/>
    </row>
    <row r="274" spans="1:18" ht="13">
      <c r="A274" s="1"/>
      <c r="B274" s="50"/>
      <c r="C274" s="50"/>
      <c r="D274" s="1"/>
      <c r="H274" s="1"/>
      <c r="Q274" s="1"/>
      <c r="R274" s="1"/>
    </row>
    <row r="275" spans="1:18" ht="13">
      <c r="A275" s="1"/>
      <c r="B275" s="50"/>
      <c r="C275" s="50"/>
      <c r="D275" s="1"/>
      <c r="H275" s="1"/>
      <c r="Q275" s="1"/>
      <c r="R275" s="1"/>
    </row>
    <row r="276" spans="1:18" ht="13">
      <c r="A276" s="1"/>
      <c r="B276" s="50"/>
      <c r="C276" s="50"/>
      <c r="D276" s="1"/>
      <c r="H276" s="1"/>
      <c r="Q276" s="1"/>
      <c r="R276" s="1"/>
    </row>
    <row r="277" spans="1:18" ht="13">
      <c r="A277" s="1"/>
      <c r="B277" s="50"/>
      <c r="C277" s="50"/>
      <c r="D277" s="1"/>
      <c r="H277" s="1"/>
      <c r="Q277" s="1"/>
      <c r="R277" s="1"/>
    </row>
    <row r="278" spans="1:18" ht="13">
      <c r="A278" s="1"/>
      <c r="B278" s="50"/>
      <c r="C278" s="50"/>
      <c r="D278" s="1"/>
      <c r="H278" s="1"/>
      <c r="Q278" s="1"/>
      <c r="R278" s="1"/>
    </row>
    <row r="279" spans="1:18" ht="13">
      <c r="A279" s="1"/>
      <c r="B279" s="50"/>
      <c r="C279" s="50"/>
      <c r="D279" s="1"/>
      <c r="H279" s="1"/>
      <c r="Q279" s="1"/>
      <c r="R279" s="1"/>
    </row>
    <row r="280" spans="1:18" ht="13">
      <c r="A280" s="1"/>
      <c r="B280" s="50"/>
      <c r="C280" s="50"/>
      <c r="D280" s="1"/>
      <c r="H280" s="1"/>
      <c r="Q280" s="1"/>
      <c r="R280" s="1"/>
    </row>
    <row r="281" spans="1:18" ht="13">
      <c r="A281" s="1"/>
      <c r="B281" s="50"/>
      <c r="C281" s="50"/>
      <c r="D281" s="1"/>
      <c r="H281" s="1"/>
      <c r="Q281" s="1"/>
      <c r="R281" s="1"/>
    </row>
    <row r="282" spans="1:18" ht="13">
      <c r="A282" s="1"/>
      <c r="B282" s="50"/>
      <c r="C282" s="50"/>
      <c r="D282" s="1"/>
      <c r="H282" s="1"/>
      <c r="Q282" s="1"/>
      <c r="R282" s="1"/>
    </row>
    <row r="283" spans="1:18" ht="13">
      <c r="A283" s="1"/>
      <c r="B283" s="50"/>
      <c r="C283" s="50"/>
      <c r="D283" s="1"/>
      <c r="H283" s="1"/>
      <c r="Q283" s="1"/>
      <c r="R283" s="1"/>
    </row>
    <row r="284" spans="1:18" ht="13">
      <c r="A284" s="1"/>
      <c r="B284" s="50"/>
      <c r="C284" s="50"/>
      <c r="D284" s="1"/>
      <c r="H284" s="1"/>
      <c r="Q284" s="1"/>
      <c r="R284" s="1"/>
    </row>
    <row r="285" spans="1:18" ht="13">
      <c r="A285" s="1"/>
      <c r="B285" s="50"/>
      <c r="C285" s="50"/>
      <c r="D285" s="1"/>
      <c r="H285" s="1"/>
      <c r="Q285" s="1"/>
      <c r="R285" s="1"/>
    </row>
    <row r="286" spans="1:18" ht="13">
      <c r="A286" s="1"/>
      <c r="B286" s="50"/>
      <c r="C286" s="50"/>
      <c r="D286" s="1"/>
      <c r="H286" s="1"/>
      <c r="Q286" s="1"/>
      <c r="R286" s="1"/>
    </row>
    <row r="287" spans="1:18" ht="13">
      <c r="A287" s="1"/>
      <c r="B287" s="50"/>
      <c r="C287" s="50"/>
      <c r="D287" s="1"/>
      <c r="H287" s="1"/>
      <c r="Q287" s="1"/>
      <c r="R287" s="1"/>
    </row>
    <row r="288" spans="1:18" ht="13">
      <c r="A288" s="1"/>
      <c r="B288" s="50"/>
      <c r="C288" s="50"/>
      <c r="D288" s="1"/>
      <c r="H288" s="1"/>
      <c r="Q288" s="1"/>
      <c r="R288" s="1"/>
    </row>
    <row r="289" spans="1:18" ht="13">
      <c r="A289" s="1"/>
      <c r="B289" s="50"/>
      <c r="C289" s="50"/>
      <c r="D289" s="1"/>
      <c r="H289" s="1"/>
      <c r="Q289" s="1"/>
      <c r="R289" s="1"/>
    </row>
    <row r="290" spans="1:18" ht="13">
      <c r="A290" s="1"/>
      <c r="B290" s="50"/>
      <c r="C290" s="50"/>
      <c r="D290" s="1"/>
      <c r="H290" s="1"/>
      <c r="Q290" s="1"/>
      <c r="R290" s="1"/>
    </row>
    <row r="291" spans="1:18" ht="13">
      <c r="A291" s="1"/>
      <c r="B291" s="50"/>
      <c r="C291" s="50"/>
      <c r="D291" s="1"/>
      <c r="H291" s="1"/>
      <c r="Q291" s="1"/>
      <c r="R291" s="1"/>
    </row>
    <row r="292" spans="1:18" ht="13">
      <c r="A292" s="1"/>
      <c r="B292" s="50"/>
      <c r="C292" s="50"/>
      <c r="D292" s="1"/>
      <c r="H292" s="1"/>
      <c r="Q292" s="1"/>
      <c r="R292" s="1"/>
    </row>
    <row r="293" spans="1:18" ht="13">
      <c r="A293" s="1"/>
      <c r="B293" s="50"/>
      <c r="C293" s="50"/>
      <c r="D293" s="1"/>
      <c r="H293" s="1"/>
      <c r="Q293" s="1"/>
      <c r="R293" s="1"/>
    </row>
    <row r="294" spans="1:18" ht="13">
      <c r="A294" s="1"/>
      <c r="B294" s="50"/>
      <c r="C294" s="50"/>
      <c r="D294" s="1"/>
      <c r="H294" s="1"/>
      <c r="Q294" s="1"/>
      <c r="R294" s="1"/>
    </row>
    <row r="295" spans="1:18" ht="13">
      <c r="A295" s="1"/>
      <c r="B295" s="50"/>
      <c r="C295" s="50"/>
      <c r="D295" s="1"/>
      <c r="H295" s="1"/>
      <c r="Q295" s="1"/>
      <c r="R295" s="1"/>
    </row>
    <row r="296" spans="1:18" ht="13">
      <c r="A296" s="1"/>
      <c r="B296" s="50"/>
      <c r="C296" s="50"/>
      <c r="D296" s="1"/>
      <c r="H296" s="1"/>
      <c r="Q296" s="1"/>
      <c r="R296" s="1"/>
    </row>
    <row r="297" spans="1:18" ht="13">
      <c r="A297" s="1"/>
      <c r="B297" s="50"/>
      <c r="C297" s="50"/>
      <c r="D297" s="1"/>
      <c r="H297" s="1"/>
      <c r="Q297" s="1"/>
      <c r="R297" s="1"/>
    </row>
    <row r="298" spans="1:18" ht="13">
      <c r="A298" s="1"/>
      <c r="B298" s="50"/>
      <c r="C298" s="50"/>
      <c r="D298" s="1"/>
      <c r="H298" s="1"/>
      <c r="Q298" s="1"/>
      <c r="R298" s="1"/>
    </row>
    <row r="299" spans="1:18" ht="13">
      <c r="A299" s="1"/>
      <c r="B299" s="50"/>
      <c r="C299" s="50"/>
      <c r="D299" s="1"/>
      <c r="H299" s="1"/>
      <c r="Q299" s="1"/>
      <c r="R299" s="1"/>
    </row>
    <row r="300" spans="1:18" ht="13">
      <c r="A300" s="1"/>
      <c r="B300" s="50"/>
      <c r="C300" s="50"/>
      <c r="D300" s="1"/>
      <c r="H300" s="1"/>
      <c r="Q300" s="1"/>
      <c r="R300" s="1"/>
    </row>
    <row r="301" spans="1:18" ht="13">
      <c r="A301" s="1"/>
      <c r="B301" s="50"/>
      <c r="C301" s="50"/>
      <c r="D301" s="1"/>
      <c r="H301" s="1"/>
      <c r="Q301" s="1"/>
      <c r="R301" s="1"/>
    </row>
    <row r="302" spans="1:18" ht="13">
      <c r="A302" s="1"/>
      <c r="B302" s="50"/>
      <c r="C302" s="50"/>
      <c r="D302" s="1"/>
      <c r="H302" s="1"/>
      <c r="Q302" s="1"/>
      <c r="R302" s="1"/>
    </row>
    <row r="303" spans="1:18" ht="13">
      <c r="A303" s="1"/>
      <c r="B303" s="50"/>
      <c r="C303" s="50"/>
      <c r="D303" s="1"/>
      <c r="H303" s="1"/>
      <c r="Q303" s="1"/>
      <c r="R303" s="1"/>
    </row>
    <row r="304" spans="1:18" ht="13">
      <c r="A304" s="1"/>
      <c r="B304" s="50"/>
      <c r="C304" s="50"/>
      <c r="D304" s="1"/>
      <c r="H304" s="1"/>
      <c r="Q304" s="1"/>
      <c r="R304" s="1"/>
    </row>
    <row r="305" spans="1:18" ht="13">
      <c r="A305" s="1"/>
      <c r="B305" s="50"/>
      <c r="C305" s="50"/>
      <c r="D305" s="1"/>
      <c r="H305" s="1"/>
      <c r="Q305" s="1"/>
      <c r="R305" s="1"/>
    </row>
    <row r="306" spans="1:18" ht="13">
      <c r="A306" s="1"/>
      <c r="B306" s="50"/>
      <c r="C306" s="50"/>
      <c r="D306" s="1"/>
      <c r="H306" s="1"/>
      <c r="Q306" s="1"/>
      <c r="R306" s="1"/>
    </row>
    <row r="307" spans="1:18" ht="13">
      <c r="A307" s="1"/>
      <c r="B307" s="50"/>
      <c r="C307" s="50"/>
      <c r="D307" s="1"/>
      <c r="H307" s="1"/>
      <c r="Q307" s="1"/>
      <c r="R307" s="1"/>
    </row>
    <row r="308" spans="1:18" ht="13">
      <c r="A308" s="1"/>
      <c r="B308" s="50"/>
      <c r="C308" s="50"/>
      <c r="D308" s="1"/>
      <c r="H308" s="1"/>
      <c r="Q308" s="1"/>
      <c r="R308" s="1"/>
    </row>
    <row r="309" spans="1:18" ht="13">
      <c r="A309" s="1"/>
      <c r="B309" s="50"/>
      <c r="C309" s="50"/>
      <c r="D309" s="1"/>
      <c r="H309" s="1"/>
      <c r="Q309" s="1"/>
      <c r="R309" s="1"/>
    </row>
    <row r="310" spans="1:18" ht="13">
      <c r="A310" s="1"/>
      <c r="B310" s="50"/>
      <c r="C310" s="50"/>
      <c r="D310" s="1"/>
      <c r="H310" s="1"/>
      <c r="Q310" s="1"/>
      <c r="R310" s="1"/>
    </row>
    <row r="311" spans="1:18" ht="13">
      <c r="A311" s="1"/>
      <c r="B311" s="50"/>
      <c r="C311" s="50"/>
      <c r="D311" s="1"/>
      <c r="H311" s="1"/>
      <c r="Q311" s="1"/>
      <c r="R311" s="1"/>
    </row>
    <row r="312" spans="1:18" ht="13">
      <c r="A312" s="1"/>
      <c r="B312" s="50"/>
      <c r="C312" s="50"/>
      <c r="D312" s="1"/>
      <c r="H312" s="1"/>
      <c r="Q312" s="1"/>
      <c r="R312" s="1"/>
    </row>
    <row r="313" spans="1:18" ht="13">
      <c r="A313" s="1"/>
      <c r="B313" s="50"/>
      <c r="C313" s="50"/>
      <c r="D313" s="1"/>
      <c r="H313" s="1"/>
      <c r="Q313" s="1"/>
      <c r="R313" s="1"/>
    </row>
    <row r="314" spans="1:18" ht="13">
      <c r="A314" s="1"/>
      <c r="B314" s="50"/>
      <c r="C314" s="50"/>
      <c r="D314" s="1"/>
      <c r="H314" s="1"/>
      <c r="Q314" s="1"/>
      <c r="R314" s="1"/>
    </row>
    <row r="315" spans="1:18" ht="13">
      <c r="A315" s="1"/>
      <c r="B315" s="50"/>
      <c r="C315" s="50"/>
      <c r="D315" s="1"/>
      <c r="H315" s="1"/>
      <c r="Q315" s="1"/>
      <c r="R315" s="1"/>
    </row>
    <row r="316" spans="1:18" ht="13">
      <c r="A316" s="1"/>
      <c r="B316" s="50"/>
      <c r="C316" s="50"/>
      <c r="D316" s="1"/>
      <c r="H316" s="1"/>
      <c r="Q316" s="1"/>
      <c r="R316" s="1"/>
    </row>
    <row r="317" spans="1:18" ht="13">
      <c r="A317" s="1"/>
      <c r="B317" s="50"/>
      <c r="C317" s="50"/>
      <c r="D317" s="1"/>
      <c r="H317" s="1"/>
      <c r="Q317" s="1"/>
      <c r="R317" s="1"/>
    </row>
    <row r="318" spans="1:18" ht="13">
      <c r="A318" s="1"/>
      <c r="B318" s="50"/>
      <c r="C318" s="50"/>
      <c r="D318" s="1"/>
      <c r="H318" s="1"/>
      <c r="Q318" s="1"/>
      <c r="R318" s="1"/>
    </row>
    <row r="319" spans="1:18" ht="13">
      <c r="A319" s="1"/>
      <c r="B319" s="50"/>
      <c r="C319" s="50"/>
      <c r="D319" s="1"/>
      <c r="H319" s="1"/>
      <c r="Q319" s="1"/>
      <c r="R319" s="1"/>
    </row>
    <row r="320" spans="1:18" ht="13">
      <c r="A320" s="1"/>
      <c r="B320" s="50"/>
      <c r="C320" s="50"/>
      <c r="D320" s="1"/>
      <c r="H320" s="1"/>
      <c r="Q320" s="1"/>
      <c r="R320" s="1"/>
    </row>
    <row r="321" spans="1:18" ht="13">
      <c r="A321" s="1"/>
      <c r="B321" s="50"/>
      <c r="C321" s="50"/>
      <c r="D321" s="1"/>
      <c r="H321" s="1"/>
      <c r="Q321" s="1"/>
      <c r="R321" s="1"/>
    </row>
    <row r="322" spans="1:18" ht="13">
      <c r="A322" s="1"/>
      <c r="B322" s="50"/>
      <c r="C322" s="50"/>
      <c r="D322" s="1"/>
      <c r="H322" s="1"/>
      <c r="Q322" s="1"/>
      <c r="R322" s="1"/>
    </row>
    <row r="323" spans="1:18" ht="13">
      <c r="A323" s="1"/>
      <c r="B323" s="50"/>
      <c r="C323" s="50"/>
      <c r="D323" s="1"/>
      <c r="H323" s="1"/>
      <c r="Q323" s="1"/>
      <c r="R323" s="1"/>
    </row>
    <row r="324" spans="1:18" ht="13">
      <c r="A324" s="1"/>
      <c r="B324" s="50"/>
      <c r="C324" s="50"/>
      <c r="D324" s="1"/>
      <c r="H324" s="1"/>
      <c r="Q324" s="1"/>
      <c r="R324" s="1"/>
    </row>
    <row r="325" spans="1:18" ht="13">
      <c r="A325" s="1"/>
      <c r="B325" s="50"/>
      <c r="C325" s="50"/>
      <c r="D325" s="1"/>
      <c r="H325" s="1"/>
      <c r="Q325" s="1"/>
      <c r="R325" s="1"/>
    </row>
    <row r="326" spans="1:18" ht="13">
      <c r="A326" s="1"/>
      <c r="B326" s="50"/>
      <c r="C326" s="50"/>
      <c r="D326" s="1"/>
      <c r="H326" s="1"/>
      <c r="Q326" s="1"/>
      <c r="R326" s="1"/>
    </row>
    <row r="327" spans="1:18" ht="13">
      <c r="A327" s="1"/>
      <c r="B327" s="50"/>
      <c r="C327" s="50"/>
      <c r="D327" s="1"/>
      <c r="H327" s="1"/>
      <c r="Q327" s="1"/>
      <c r="R327" s="1"/>
    </row>
    <row r="328" spans="1:18" ht="13">
      <c r="A328" s="1"/>
      <c r="B328" s="50"/>
      <c r="C328" s="50"/>
      <c r="D328" s="1"/>
      <c r="H328" s="1"/>
      <c r="Q328" s="1"/>
      <c r="R328" s="1"/>
    </row>
    <row r="329" spans="1:18" ht="13">
      <c r="A329" s="1"/>
      <c r="B329" s="50"/>
      <c r="C329" s="50"/>
      <c r="D329" s="1"/>
      <c r="H329" s="1"/>
      <c r="Q329" s="1"/>
      <c r="R329" s="1"/>
    </row>
    <row r="330" spans="1:18" ht="13">
      <c r="A330" s="1"/>
      <c r="B330" s="50"/>
      <c r="C330" s="50"/>
      <c r="D330" s="1"/>
      <c r="H330" s="1"/>
      <c r="Q330" s="1"/>
      <c r="R330" s="1"/>
    </row>
    <row r="331" spans="1:18" ht="13">
      <c r="A331" s="1"/>
      <c r="B331" s="50"/>
      <c r="C331" s="50"/>
      <c r="D331" s="1"/>
      <c r="H331" s="1"/>
      <c r="Q331" s="1"/>
      <c r="R331" s="1"/>
    </row>
    <row r="332" spans="1:18" ht="13">
      <c r="A332" s="1"/>
      <c r="B332" s="50"/>
      <c r="C332" s="50"/>
      <c r="D332" s="1"/>
      <c r="H332" s="1"/>
      <c r="Q332" s="1"/>
      <c r="R332" s="1"/>
    </row>
    <row r="333" spans="1:18" ht="13">
      <c r="A333" s="1"/>
      <c r="B333" s="50"/>
      <c r="C333" s="50"/>
      <c r="D333" s="1"/>
      <c r="H333" s="1"/>
      <c r="Q333" s="1"/>
      <c r="R333" s="1"/>
    </row>
    <row r="334" spans="1:18" ht="13">
      <c r="A334" s="1"/>
      <c r="B334" s="50"/>
      <c r="C334" s="50"/>
      <c r="D334" s="1"/>
      <c r="H334" s="1"/>
      <c r="Q334" s="1"/>
      <c r="R334" s="1"/>
    </row>
    <row r="335" spans="1:18" ht="13">
      <c r="A335" s="1"/>
      <c r="B335" s="50"/>
      <c r="C335" s="50"/>
      <c r="D335" s="1"/>
      <c r="H335" s="1"/>
      <c r="Q335" s="1"/>
      <c r="R335" s="1"/>
    </row>
    <row r="336" spans="1:18" ht="13">
      <c r="A336" s="1"/>
      <c r="B336" s="50"/>
      <c r="C336" s="50"/>
      <c r="D336" s="1"/>
      <c r="H336" s="1"/>
      <c r="Q336" s="1"/>
      <c r="R336" s="1"/>
    </row>
    <row r="337" spans="1:18" ht="13">
      <c r="A337" s="1"/>
      <c r="B337" s="50"/>
      <c r="C337" s="50"/>
      <c r="D337" s="1"/>
      <c r="H337" s="1"/>
      <c r="Q337" s="1"/>
      <c r="R337" s="1"/>
    </row>
    <row r="338" spans="1:18" ht="13">
      <c r="A338" s="1"/>
      <c r="B338" s="50"/>
      <c r="C338" s="50"/>
      <c r="D338" s="1"/>
      <c r="H338" s="1"/>
      <c r="Q338" s="1"/>
      <c r="R338" s="1"/>
    </row>
    <row r="339" spans="1:18" ht="13">
      <c r="A339" s="1"/>
      <c r="B339" s="50"/>
      <c r="C339" s="50"/>
      <c r="D339" s="1"/>
      <c r="H339" s="1"/>
      <c r="Q339" s="1"/>
      <c r="R339" s="1"/>
    </row>
    <row r="340" spans="1:18" ht="13">
      <c r="A340" s="1"/>
      <c r="B340" s="50"/>
      <c r="C340" s="50"/>
      <c r="D340" s="1"/>
      <c r="H340" s="1"/>
      <c r="Q340" s="1"/>
      <c r="R340" s="1"/>
    </row>
    <row r="341" spans="1:18" ht="13">
      <c r="A341" s="1"/>
      <c r="B341" s="50"/>
      <c r="C341" s="50"/>
      <c r="D341" s="1"/>
      <c r="H341" s="1"/>
      <c r="Q341" s="1"/>
      <c r="R341" s="1"/>
    </row>
    <row r="342" spans="1:18" ht="13">
      <c r="A342" s="1"/>
      <c r="B342" s="50"/>
      <c r="C342" s="50"/>
      <c r="D342" s="1"/>
      <c r="H342" s="1"/>
      <c r="Q342" s="1"/>
      <c r="R342" s="1"/>
    </row>
    <row r="343" spans="1:18" ht="13">
      <c r="A343" s="1"/>
      <c r="B343" s="50"/>
      <c r="C343" s="50"/>
      <c r="D343" s="1"/>
      <c r="H343" s="1"/>
      <c r="Q343" s="1"/>
      <c r="R343" s="1"/>
    </row>
    <row r="344" spans="1:18" ht="13">
      <c r="A344" s="1"/>
      <c r="B344" s="50"/>
      <c r="C344" s="50"/>
      <c r="D344" s="1"/>
      <c r="H344" s="1"/>
      <c r="Q344" s="1"/>
      <c r="R344" s="1"/>
    </row>
    <row r="345" spans="1:18" ht="13">
      <c r="A345" s="1"/>
      <c r="B345" s="50"/>
      <c r="C345" s="50"/>
      <c r="D345" s="1"/>
      <c r="H345" s="1"/>
      <c r="Q345" s="1"/>
      <c r="R345" s="1"/>
    </row>
    <row r="346" spans="1:18" ht="13">
      <c r="A346" s="1"/>
      <c r="B346" s="50"/>
      <c r="C346" s="50"/>
      <c r="D346" s="1"/>
      <c r="H346" s="1"/>
      <c r="Q346" s="1"/>
      <c r="R346" s="1"/>
    </row>
    <row r="347" spans="1:18" ht="13">
      <c r="A347" s="1"/>
      <c r="B347" s="50"/>
      <c r="C347" s="50"/>
      <c r="D347" s="1"/>
      <c r="H347" s="1"/>
      <c r="Q347" s="1"/>
      <c r="R347" s="1"/>
    </row>
    <row r="348" spans="1:18" ht="13">
      <c r="A348" s="1"/>
      <c r="B348" s="50"/>
      <c r="C348" s="50"/>
      <c r="D348" s="1"/>
      <c r="H348" s="1"/>
      <c r="Q348" s="1"/>
      <c r="R348" s="1"/>
    </row>
    <row r="349" spans="1:18" ht="13">
      <c r="A349" s="1"/>
      <c r="B349" s="50"/>
      <c r="C349" s="50"/>
      <c r="D349" s="1"/>
      <c r="H349" s="1"/>
      <c r="Q349" s="1"/>
      <c r="R349" s="1"/>
    </row>
    <row r="350" spans="1:18" ht="13">
      <c r="A350" s="1"/>
      <c r="B350" s="50"/>
      <c r="C350" s="50"/>
      <c r="D350" s="1"/>
      <c r="H350" s="1"/>
      <c r="Q350" s="1"/>
      <c r="R350" s="1"/>
    </row>
    <row r="351" spans="1:18" ht="13">
      <c r="A351" s="1"/>
      <c r="B351" s="50"/>
      <c r="C351" s="50"/>
      <c r="D351" s="1"/>
      <c r="H351" s="1"/>
      <c r="Q351" s="1"/>
      <c r="R351" s="1"/>
    </row>
    <row r="352" spans="1:18" ht="13">
      <c r="A352" s="1"/>
      <c r="B352" s="50"/>
      <c r="C352" s="50"/>
      <c r="D352" s="1"/>
      <c r="H352" s="1"/>
      <c r="Q352" s="1"/>
      <c r="R352" s="1"/>
    </row>
    <row r="353" spans="1:18" ht="13">
      <c r="A353" s="1"/>
      <c r="B353" s="50"/>
      <c r="C353" s="50"/>
      <c r="D353" s="1"/>
      <c r="H353" s="1"/>
      <c r="Q353" s="1"/>
      <c r="R353" s="1"/>
    </row>
    <row r="354" spans="1:18" ht="13">
      <c r="A354" s="1"/>
      <c r="B354" s="50"/>
      <c r="C354" s="50"/>
      <c r="D354" s="1"/>
      <c r="H354" s="1"/>
      <c r="Q354" s="1"/>
      <c r="R354" s="1"/>
    </row>
    <row r="355" spans="1:18" ht="13">
      <c r="A355" s="1"/>
      <c r="B355" s="50"/>
      <c r="C355" s="50"/>
      <c r="D355" s="1"/>
      <c r="H355" s="1"/>
      <c r="Q355" s="1"/>
      <c r="R355" s="1"/>
    </row>
    <row r="356" spans="1:18" ht="13">
      <c r="A356" s="1"/>
      <c r="B356" s="50"/>
      <c r="C356" s="50"/>
      <c r="D356" s="1"/>
      <c r="H356" s="1"/>
      <c r="Q356" s="1"/>
      <c r="R356" s="1"/>
    </row>
    <row r="357" spans="1:18" ht="13">
      <c r="A357" s="1"/>
      <c r="B357" s="50"/>
      <c r="C357" s="50"/>
      <c r="D357" s="1"/>
      <c r="H357" s="1"/>
      <c r="Q357" s="1"/>
      <c r="R357" s="1"/>
    </row>
    <row r="358" spans="1:18" ht="13">
      <c r="A358" s="1"/>
      <c r="B358" s="50"/>
      <c r="C358" s="50"/>
      <c r="D358" s="1"/>
      <c r="H358" s="1"/>
      <c r="Q358" s="1"/>
      <c r="R358" s="1"/>
    </row>
    <row r="359" spans="1:18" ht="13">
      <c r="A359" s="1"/>
      <c r="B359" s="50"/>
      <c r="C359" s="50"/>
      <c r="D359" s="1"/>
      <c r="H359" s="1"/>
      <c r="Q359" s="1"/>
      <c r="R359" s="1"/>
    </row>
    <row r="360" spans="1:18" ht="13">
      <c r="A360" s="1"/>
      <c r="B360" s="50"/>
      <c r="C360" s="50"/>
      <c r="D360" s="1"/>
      <c r="H360" s="1"/>
      <c r="Q360" s="1"/>
      <c r="R360" s="1"/>
    </row>
    <row r="361" spans="1:18" ht="13">
      <c r="A361" s="1"/>
      <c r="B361" s="50"/>
      <c r="C361" s="50"/>
      <c r="D361" s="1"/>
      <c r="H361" s="1"/>
      <c r="Q361" s="1"/>
      <c r="R361" s="1"/>
    </row>
    <row r="362" spans="1:18" ht="13">
      <c r="A362" s="1"/>
      <c r="B362" s="50"/>
      <c r="C362" s="50"/>
      <c r="D362" s="1"/>
      <c r="H362" s="1"/>
      <c r="Q362" s="1"/>
      <c r="R362" s="1"/>
    </row>
    <row r="363" spans="1:18" ht="13">
      <c r="A363" s="1"/>
      <c r="B363" s="50"/>
      <c r="C363" s="50"/>
      <c r="D363" s="1"/>
      <c r="H363" s="1"/>
      <c r="Q363" s="1"/>
      <c r="R363" s="1"/>
    </row>
    <row r="364" spans="1:18" ht="13">
      <c r="A364" s="1"/>
      <c r="B364" s="50"/>
      <c r="C364" s="50"/>
      <c r="D364" s="1"/>
      <c r="H364" s="1"/>
      <c r="Q364" s="1"/>
      <c r="R364" s="1"/>
    </row>
    <row r="365" spans="1:18" ht="13">
      <c r="A365" s="1"/>
      <c r="B365" s="50"/>
      <c r="C365" s="50"/>
      <c r="D365" s="1"/>
      <c r="H365" s="1"/>
      <c r="Q365" s="1"/>
      <c r="R365" s="1"/>
    </row>
    <row r="366" spans="1:18" ht="13">
      <c r="A366" s="1"/>
      <c r="B366" s="50"/>
      <c r="C366" s="50"/>
      <c r="D366" s="1"/>
      <c r="H366" s="1"/>
      <c r="Q366" s="1"/>
      <c r="R366" s="1"/>
    </row>
    <row r="367" spans="1:18" ht="13">
      <c r="A367" s="1"/>
      <c r="B367" s="50"/>
      <c r="C367" s="50"/>
      <c r="D367" s="1"/>
      <c r="H367" s="1"/>
      <c r="Q367" s="1"/>
      <c r="R367" s="1"/>
    </row>
    <row r="368" spans="1:18" ht="13">
      <c r="A368" s="1"/>
      <c r="B368" s="50"/>
      <c r="C368" s="50"/>
      <c r="D368" s="1"/>
      <c r="H368" s="1"/>
      <c r="Q368" s="1"/>
      <c r="R368" s="1"/>
    </row>
    <row r="369" spans="1:18" ht="13">
      <c r="A369" s="1"/>
      <c r="B369" s="50"/>
      <c r="C369" s="50"/>
      <c r="D369" s="1"/>
      <c r="H369" s="1"/>
      <c r="Q369" s="1"/>
      <c r="R369" s="1"/>
    </row>
    <row r="370" spans="1:18" ht="13">
      <c r="A370" s="1"/>
      <c r="B370" s="50"/>
      <c r="C370" s="50"/>
      <c r="D370" s="1"/>
      <c r="H370" s="1"/>
      <c r="Q370" s="1"/>
      <c r="R370" s="1"/>
    </row>
    <row r="371" spans="1:18" ht="13">
      <c r="A371" s="1"/>
      <c r="B371" s="50"/>
      <c r="C371" s="50"/>
      <c r="D371" s="1"/>
      <c r="H371" s="1"/>
      <c r="Q371" s="1"/>
      <c r="R371" s="1"/>
    </row>
    <row r="372" spans="1:18" ht="13">
      <c r="A372" s="1"/>
      <c r="B372" s="50"/>
      <c r="C372" s="50"/>
      <c r="D372" s="1"/>
      <c r="H372" s="1"/>
      <c r="Q372" s="1"/>
      <c r="R372" s="1"/>
    </row>
    <row r="373" spans="1:18" ht="13">
      <c r="A373" s="1"/>
      <c r="B373" s="50"/>
      <c r="C373" s="50"/>
      <c r="D373" s="1"/>
      <c r="H373" s="1"/>
      <c r="Q373" s="1"/>
      <c r="R373" s="1"/>
    </row>
    <row r="374" spans="1:18" ht="13">
      <c r="A374" s="1"/>
      <c r="B374" s="50"/>
      <c r="C374" s="50"/>
      <c r="D374" s="1"/>
      <c r="H374" s="1"/>
      <c r="Q374" s="1"/>
      <c r="R374" s="1"/>
    </row>
    <row r="375" spans="1:18" ht="13">
      <c r="A375" s="1"/>
      <c r="B375" s="50"/>
      <c r="C375" s="50"/>
      <c r="D375" s="1"/>
      <c r="H375" s="1"/>
      <c r="Q375" s="1"/>
      <c r="R375" s="1"/>
    </row>
    <row r="376" spans="1:18" ht="13">
      <c r="A376" s="1"/>
      <c r="B376" s="50"/>
      <c r="C376" s="50"/>
      <c r="D376" s="1"/>
      <c r="H376" s="1"/>
      <c r="Q376" s="1"/>
      <c r="R376" s="1"/>
    </row>
    <row r="377" spans="1:18" ht="13">
      <c r="A377" s="1"/>
      <c r="B377" s="50"/>
      <c r="C377" s="50"/>
      <c r="D377" s="1"/>
      <c r="H377" s="1"/>
      <c r="Q377" s="1"/>
      <c r="R377" s="1"/>
    </row>
    <row r="378" spans="1:18" ht="13">
      <c r="A378" s="1"/>
      <c r="B378" s="50"/>
      <c r="C378" s="50"/>
      <c r="D378" s="1"/>
      <c r="H378" s="1"/>
      <c r="Q378" s="1"/>
      <c r="R378" s="1"/>
    </row>
    <row r="379" spans="1:18" ht="13">
      <c r="A379" s="1"/>
      <c r="B379" s="50"/>
      <c r="C379" s="50"/>
      <c r="D379" s="1"/>
      <c r="H379" s="1"/>
      <c r="Q379" s="1"/>
      <c r="R379" s="1"/>
    </row>
    <row r="380" spans="1:18" ht="13">
      <c r="A380" s="1"/>
      <c r="B380" s="50"/>
      <c r="C380" s="50"/>
      <c r="D380" s="1"/>
      <c r="H380" s="1"/>
      <c r="Q380" s="1"/>
      <c r="R380" s="1"/>
    </row>
    <row r="381" spans="1:18" ht="13">
      <c r="A381" s="1"/>
      <c r="B381" s="50"/>
      <c r="C381" s="50"/>
      <c r="D381" s="1"/>
      <c r="H381" s="1"/>
      <c r="Q381" s="1"/>
      <c r="R381" s="1"/>
    </row>
    <row r="382" spans="1:18" ht="13">
      <c r="A382" s="1"/>
      <c r="B382" s="50"/>
      <c r="C382" s="50"/>
      <c r="D382" s="1"/>
      <c r="H382" s="1"/>
      <c r="Q382" s="1"/>
      <c r="R382" s="1"/>
    </row>
    <row r="383" spans="1:18" ht="13">
      <c r="A383" s="1"/>
      <c r="B383" s="50"/>
      <c r="C383" s="50"/>
      <c r="D383" s="1"/>
      <c r="H383" s="1"/>
      <c r="Q383" s="1"/>
      <c r="R383" s="1"/>
    </row>
    <row r="384" spans="1:18" ht="13">
      <c r="A384" s="1"/>
      <c r="B384" s="50"/>
      <c r="C384" s="50"/>
      <c r="D384" s="1"/>
      <c r="H384" s="1"/>
      <c r="Q384" s="1"/>
      <c r="R384" s="1"/>
    </row>
    <row r="385" spans="1:18" ht="13">
      <c r="A385" s="1"/>
      <c r="B385" s="50"/>
      <c r="C385" s="50"/>
      <c r="D385" s="1"/>
      <c r="H385" s="1"/>
      <c r="Q385" s="1"/>
      <c r="R385" s="1"/>
    </row>
    <row r="386" spans="1:18" ht="13">
      <c r="A386" s="1"/>
      <c r="B386" s="50"/>
      <c r="C386" s="50"/>
      <c r="D386" s="1"/>
      <c r="H386" s="1"/>
      <c r="Q386" s="1"/>
      <c r="R386" s="1"/>
    </row>
    <row r="387" spans="1:18" ht="13">
      <c r="A387" s="1"/>
      <c r="B387" s="50"/>
      <c r="C387" s="50"/>
      <c r="D387" s="1"/>
      <c r="H387" s="1"/>
      <c r="Q387" s="1"/>
      <c r="R387" s="1"/>
    </row>
    <row r="388" spans="1:18" ht="13">
      <c r="A388" s="1"/>
      <c r="B388" s="50"/>
      <c r="C388" s="50"/>
      <c r="D388" s="1"/>
      <c r="H388" s="1"/>
      <c r="Q388" s="1"/>
      <c r="R388" s="1"/>
    </row>
    <row r="389" spans="1:18" ht="13">
      <c r="A389" s="1"/>
      <c r="B389" s="50"/>
      <c r="C389" s="50"/>
      <c r="D389" s="1"/>
      <c r="H389" s="1"/>
      <c r="Q389" s="1"/>
      <c r="R389" s="1"/>
    </row>
    <row r="390" spans="1:18" ht="13">
      <c r="A390" s="1"/>
      <c r="B390" s="50"/>
      <c r="C390" s="50"/>
      <c r="D390" s="1"/>
      <c r="H390" s="1"/>
      <c r="Q390" s="1"/>
      <c r="R390" s="1"/>
    </row>
    <row r="391" spans="1:18" ht="13">
      <c r="A391" s="1"/>
      <c r="B391" s="50"/>
      <c r="C391" s="50"/>
      <c r="D391" s="1"/>
      <c r="H391" s="1"/>
      <c r="Q391" s="1"/>
      <c r="R391" s="1"/>
    </row>
    <row r="392" spans="1:18" ht="13">
      <c r="A392" s="1"/>
      <c r="B392" s="50"/>
      <c r="C392" s="50"/>
      <c r="D392" s="1"/>
      <c r="H392" s="1"/>
      <c r="Q392" s="1"/>
      <c r="R392" s="1"/>
    </row>
    <row r="393" spans="1:18" ht="13">
      <c r="A393" s="1"/>
      <c r="B393" s="50"/>
      <c r="C393" s="50"/>
      <c r="D393" s="1"/>
      <c r="H393" s="1"/>
      <c r="Q393" s="1"/>
      <c r="R393" s="1"/>
    </row>
    <row r="394" spans="1:18" ht="13">
      <c r="A394" s="1"/>
      <c r="B394" s="50"/>
      <c r="C394" s="50"/>
      <c r="D394" s="1"/>
      <c r="H394" s="1"/>
      <c r="Q394" s="1"/>
      <c r="R394" s="1"/>
    </row>
    <row r="395" spans="1:18" ht="13">
      <c r="A395" s="1"/>
      <c r="B395" s="50"/>
      <c r="C395" s="50"/>
      <c r="D395" s="1"/>
      <c r="H395" s="1"/>
      <c r="Q395" s="1"/>
      <c r="R395" s="1"/>
    </row>
    <row r="396" spans="1:18" ht="13">
      <c r="A396" s="1"/>
      <c r="B396" s="50"/>
      <c r="C396" s="50"/>
      <c r="D396" s="1"/>
      <c r="H396" s="1"/>
      <c r="Q396" s="1"/>
      <c r="R396" s="1"/>
    </row>
    <row r="397" spans="1:18" ht="13">
      <c r="A397" s="1"/>
      <c r="B397" s="50"/>
      <c r="C397" s="50"/>
      <c r="D397" s="1"/>
      <c r="H397" s="1"/>
      <c r="Q397" s="1"/>
      <c r="R397" s="1"/>
    </row>
    <row r="398" spans="1:18" ht="13">
      <c r="A398" s="1"/>
      <c r="B398" s="50"/>
      <c r="C398" s="50"/>
      <c r="D398" s="1"/>
      <c r="H398" s="1"/>
      <c r="Q398" s="1"/>
      <c r="R398" s="1"/>
    </row>
    <row r="399" spans="1:18" ht="13">
      <c r="A399" s="1"/>
      <c r="B399" s="50"/>
      <c r="C399" s="50"/>
      <c r="D399" s="1"/>
      <c r="H399" s="1"/>
      <c r="Q399" s="1"/>
      <c r="R399" s="1"/>
    </row>
    <row r="400" spans="1:18" ht="13">
      <c r="A400" s="1"/>
      <c r="B400" s="50"/>
      <c r="C400" s="50"/>
      <c r="D400" s="1"/>
      <c r="H400" s="1"/>
      <c r="Q400" s="1"/>
      <c r="R400" s="1"/>
    </row>
    <row r="401" spans="1:18" ht="13">
      <c r="A401" s="1"/>
      <c r="B401" s="50"/>
      <c r="C401" s="50"/>
      <c r="D401" s="1"/>
      <c r="H401" s="1"/>
      <c r="Q401" s="1"/>
      <c r="R401" s="1"/>
    </row>
    <row r="402" spans="1:18" ht="13">
      <c r="A402" s="1"/>
      <c r="B402" s="50"/>
      <c r="C402" s="50"/>
      <c r="D402" s="1"/>
      <c r="H402" s="1"/>
      <c r="Q402" s="1"/>
      <c r="R402" s="1"/>
    </row>
    <row r="403" spans="1:18" ht="13">
      <c r="A403" s="1"/>
      <c r="B403" s="50"/>
      <c r="C403" s="50"/>
      <c r="D403" s="1"/>
      <c r="H403" s="1"/>
      <c r="Q403" s="1"/>
      <c r="R403" s="1"/>
    </row>
    <row r="404" spans="1:18" ht="13">
      <c r="A404" s="1"/>
      <c r="B404" s="50"/>
      <c r="C404" s="50"/>
      <c r="D404" s="1"/>
      <c r="H404" s="1"/>
      <c r="Q404" s="1"/>
      <c r="R404" s="1"/>
    </row>
    <row r="405" spans="1:18" ht="13">
      <c r="A405" s="1"/>
      <c r="B405" s="50"/>
      <c r="C405" s="50"/>
      <c r="D405" s="1"/>
      <c r="H405" s="1"/>
      <c r="Q405" s="1"/>
      <c r="R405" s="1"/>
    </row>
    <row r="406" spans="1:18" ht="13">
      <c r="A406" s="1"/>
      <c r="B406" s="50"/>
      <c r="C406" s="50"/>
      <c r="D406" s="1"/>
      <c r="H406" s="1"/>
      <c r="Q406" s="1"/>
      <c r="R406" s="1"/>
    </row>
    <row r="407" spans="1:18" ht="13">
      <c r="A407" s="1"/>
      <c r="B407" s="50"/>
      <c r="C407" s="50"/>
      <c r="D407" s="1"/>
      <c r="H407" s="1"/>
      <c r="Q407" s="1"/>
      <c r="R407" s="1"/>
    </row>
    <row r="408" spans="1:18" ht="13">
      <c r="A408" s="1"/>
      <c r="B408" s="50"/>
      <c r="C408" s="50"/>
      <c r="D408" s="1"/>
      <c r="H408" s="1"/>
      <c r="Q408" s="1"/>
      <c r="R408" s="1"/>
    </row>
    <row r="409" spans="1:18" ht="13">
      <c r="A409" s="1"/>
      <c r="B409" s="50"/>
      <c r="C409" s="50"/>
      <c r="D409" s="1"/>
      <c r="H409" s="1"/>
      <c r="Q409" s="1"/>
      <c r="R409" s="1"/>
    </row>
    <row r="410" spans="1:18" ht="13">
      <c r="A410" s="1"/>
      <c r="B410" s="50"/>
      <c r="C410" s="50"/>
      <c r="D410" s="1"/>
      <c r="H410" s="1"/>
      <c r="Q410" s="1"/>
      <c r="R410" s="1"/>
    </row>
    <row r="411" spans="1:18" ht="13">
      <c r="A411" s="1"/>
      <c r="B411" s="50"/>
      <c r="C411" s="50"/>
      <c r="D411" s="1"/>
      <c r="H411" s="1"/>
      <c r="Q411" s="1"/>
      <c r="R411" s="1"/>
    </row>
    <row r="412" spans="1:18" ht="13">
      <c r="A412" s="1"/>
      <c r="B412" s="50"/>
      <c r="C412" s="50"/>
      <c r="D412" s="1"/>
      <c r="H412" s="1"/>
      <c r="Q412" s="1"/>
      <c r="R412" s="1"/>
    </row>
    <row r="413" spans="1:18" ht="13">
      <c r="A413" s="1"/>
      <c r="B413" s="50"/>
      <c r="C413" s="50"/>
      <c r="D413" s="1"/>
      <c r="H413" s="1"/>
      <c r="Q413" s="1"/>
      <c r="R413" s="1"/>
    </row>
    <row r="414" spans="1:18" ht="13">
      <c r="A414" s="1"/>
      <c r="B414" s="50"/>
      <c r="C414" s="50"/>
      <c r="D414" s="1"/>
      <c r="H414" s="1"/>
      <c r="Q414" s="1"/>
      <c r="R414" s="1"/>
    </row>
    <row r="415" spans="1:18" ht="13">
      <c r="A415" s="1"/>
      <c r="B415" s="50"/>
      <c r="C415" s="50"/>
      <c r="D415" s="1"/>
      <c r="H415" s="1"/>
      <c r="Q415" s="1"/>
      <c r="R415" s="1"/>
    </row>
    <row r="416" spans="1:18" ht="13">
      <c r="A416" s="1"/>
      <c r="B416" s="50"/>
      <c r="C416" s="50"/>
      <c r="D416" s="1"/>
      <c r="H416" s="1"/>
      <c r="Q416" s="1"/>
      <c r="R416" s="1"/>
    </row>
    <row r="417" spans="1:18" ht="13">
      <c r="A417" s="1"/>
      <c r="B417" s="50"/>
      <c r="C417" s="50"/>
      <c r="D417" s="1"/>
      <c r="H417" s="1"/>
      <c r="Q417" s="1"/>
      <c r="R417" s="1"/>
    </row>
    <row r="418" spans="1:18" ht="13">
      <c r="A418" s="1"/>
      <c r="B418" s="50"/>
      <c r="C418" s="50"/>
      <c r="D418" s="1"/>
      <c r="H418" s="1"/>
      <c r="Q418" s="1"/>
      <c r="R418" s="1"/>
    </row>
    <row r="419" spans="1:18" ht="13">
      <c r="A419" s="1"/>
      <c r="B419" s="50"/>
      <c r="C419" s="50"/>
      <c r="D419" s="1"/>
      <c r="H419" s="1"/>
      <c r="Q419" s="1"/>
      <c r="R419" s="1"/>
    </row>
    <row r="420" spans="1:18" ht="13">
      <c r="A420" s="1"/>
      <c r="B420" s="50"/>
      <c r="C420" s="50"/>
      <c r="D420" s="1"/>
      <c r="H420" s="1"/>
      <c r="Q420" s="1"/>
      <c r="R420" s="1"/>
    </row>
    <row r="421" spans="1:18" ht="13">
      <c r="A421" s="1"/>
      <c r="B421" s="50"/>
      <c r="C421" s="50"/>
      <c r="D421" s="1"/>
      <c r="H421" s="1"/>
      <c r="Q421" s="1"/>
      <c r="R421" s="1"/>
    </row>
    <row r="422" spans="1:18" ht="13">
      <c r="A422" s="1"/>
      <c r="B422" s="50"/>
      <c r="C422" s="50"/>
      <c r="D422" s="1"/>
      <c r="H422" s="1"/>
      <c r="Q422" s="1"/>
      <c r="R422" s="1"/>
    </row>
    <row r="423" spans="1:18" ht="13">
      <c r="A423" s="1"/>
      <c r="B423" s="50"/>
      <c r="C423" s="50"/>
      <c r="D423" s="1"/>
      <c r="H423" s="1"/>
      <c r="Q423" s="1"/>
      <c r="R423" s="1"/>
    </row>
    <row r="424" spans="1:18" ht="13">
      <c r="A424" s="1"/>
      <c r="B424" s="50"/>
      <c r="C424" s="50"/>
      <c r="D424" s="1"/>
      <c r="H424" s="1"/>
      <c r="Q424" s="1"/>
      <c r="R424" s="1"/>
    </row>
    <row r="425" spans="1:18" ht="13">
      <c r="A425" s="1"/>
      <c r="B425" s="50"/>
      <c r="C425" s="50"/>
      <c r="D425" s="1"/>
      <c r="H425" s="1"/>
      <c r="Q425" s="1"/>
      <c r="R425" s="1"/>
    </row>
    <row r="426" spans="1:18" ht="13">
      <c r="A426" s="1"/>
      <c r="B426" s="50"/>
      <c r="C426" s="50"/>
      <c r="D426" s="1"/>
      <c r="H426" s="1"/>
      <c r="Q426" s="1"/>
      <c r="R426" s="1"/>
    </row>
    <row r="427" spans="1:18" ht="13">
      <c r="A427" s="1"/>
      <c r="B427" s="50"/>
      <c r="C427" s="50"/>
      <c r="D427" s="1"/>
      <c r="H427" s="1"/>
      <c r="Q427" s="1"/>
      <c r="R427" s="1"/>
    </row>
    <row r="428" spans="1:18" ht="13">
      <c r="A428" s="1"/>
      <c r="B428" s="50"/>
      <c r="C428" s="50"/>
      <c r="D428" s="1"/>
      <c r="H428" s="1"/>
      <c r="Q428" s="1"/>
      <c r="R428" s="1"/>
    </row>
    <row r="429" spans="1:18" ht="13">
      <c r="A429" s="1"/>
      <c r="B429" s="50"/>
      <c r="C429" s="50"/>
      <c r="D429" s="1"/>
      <c r="H429" s="1"/>
      <c r="Q429" s="1"/>
      <c r="R429" s="1"/>
    </row>
    <row r="430" spans="1:18" ht="13">
      <c r="A430" s="1"/>
      <c r="B430" s="50"/>
      <c r="C430" s="50"/>
      <c r="D430" s="1"/>
      <c r="H430" s="1"/>
      <c r="Q430" s="1"/>
      <c r="R430" s="1"/>
    </row>
    <row r="431" spans="1:18" ht="13">
      <c r="A431" s="1"/>
      <c r="B431" s="50"/>
      <c r="C431" s="50"/>
      <c r="D431" s="1"/>
      <c r="H431" s="1"/>
      <c r="Q431" s="1"/>
      <c r="R431" s="1"/>
    </row>
    <row r="432" spans="1:18" ht="13">
      <c r="A432" s="1"/>
      <c r="B432" s="50"/>
      <c r="C432" s="50"/>
      <c r="D432" s="1"/>
      <c r="H432" s="1"/>
      <c r="Q432" s="1"/>
      <c r="R432" s="1"/>
    </row>
    <row r="433" spans="1:18" ht="13">
      <c r="A433" s="1"/>
      <c r="B433" s="50"/>
      <c r="C433" s="50"/>
      <c r="D433" s="1"/>
      <c r="H433" s="1"/>
      <c r="Q433" s="1"/>
      <c r="R433" s="1"/>
    </row>
    <row r="434" spans="1:18" ht="13">
      <c r="A434" s="1"/>
      <c r="B434" s="50"/>
      <c r="C434" s="50"/>
      <c r="D434" s="1"/>
      <c r="H434" s="1"/>
      <c r="Q434" s="1"/>
      <c r="R434" s="1"/>
    </row>
    <row r="435" spans="1:18" ht="13">
      <c r="A435" s="1"/>
      <c r="B435" s="50"/>
      <c r="C435" s="50"/>
      <c r="D435" s="1"/>
      <c r="H435" s="1"/>
      <c r="Q435" s="1"/>
      <c r="R435" s="1"/>
    </row>
    <row r="436" spans="1:18" ht="13">
      <c r="A436" s="1"/>
      <c r="B436" s="50"/>
      <c r="C436" s="50"/>
      <c r="D436" s="1"/>
      <c r="H436" s="1"/>
      <c r="Q436" s="1"/>
      <c r="R436" s="1"/>
    </row>
    <row r="437" spans="1:18" ht="13">
      <c r="A437" s="1"/>
      <c r="B437" s="50"/>
      <c r="C437" s="50"/>
      <c r="D437" s="1"/>
      <c r="H437" s="1"/>
      <c r="Q437" s="1"/>
      <c r="R437" s="1"/>
    </row>
    <row r="438" spans="1:18" ht="13">
      <c r="A438" s="1"/>
      <c r="B438" s="50"/>
      <c r="C438" s="50"/>
      <c r="D438" s="1"/>
      <c r="H438" s="1"/>
      <c r="Q438" s="1"/>
      <c r="R438" s="1"/>
    </row>
    <row r="439" spans="1:18" ht="13">
      <c r="A439" s="1"/>
      <c r="B439" s="50"/>
      <c r="C439" s="50"/>
      <c r="D439" s="1"/>
      <c r="H439" s="1"/>
      <c r="Q439" s="1"/>
      <c r="R439" s="1"/>
    </row>
    <row r="440" spans="1:18" ht="13">
      <c r="A440" s="1"/>
      <c r="B440" s="50"/>
      <c r="C440" s="50"/>
      <c r="D440" s="1"/>
      <c r="H440" s="1"/>
      <c r="Q440" s="1"/>
      <c r="R440" s="1"/>
    </row>
    <row r="441" spans="1:18" ht="13">
      <c r="A441" s="1"/>
      <c r="B441" s="50"/>
      <c r="C441" s="50"/>
      <c r="D441" s="1"/>
      <c r="H441" s="1"/>
      <c r="Q441" s="1"/>
      <c r="R441" s="1"/>
    </row>
    <row r="442" spans="1:18" ht="13">
      <c r="A442" s="1"/>
      <c r="B442" s="50"/>
      <c r="C442" s="50"/>
      <c r="D442" s="1"/>
      <c r="H442" s="1"/>
      <c r="Q442" s="1"/>
      <c r="R442" s="1"/>
    </row>
    <row r="443" spans="1:18" ht="13">
      <c r="A443" s="1"/>
      <c r="B443" s="50"/>
      <c r="C443" s="50"/>
      <c r="D443" s="1"/>
      <c r="H443" s="1"/>
      <c r="Q443" s="1"/>
      <c r="R443" s="1"/>
    </row>
    <row r="444" spans="1:18" ht="13">
      <c r="A444" s="1"/>
      <c r="B444" s="50"/>
      <c r="C444" s="50"/>
      <c r="D444" s="1"/>
      <c r="H444" s="1"/>
      <c r="Q444" s="1"/>
      <c r="R444" s="1"/>
    </row>
    <row r="445" spans="1:18" ht="13">
      <c r="A445" s="1"/>
      <c r="B445" s="50"/>
      <c r="C445" s="50"/>
      <c r="D445" s="1"/>
      <c r="H445" s="1"/>
      <c r="Q445" s="1"/>
      <c r="R445" s="1"/>
    </row>
    <row r="446" spans="1:18" ht="13">
      <c r="A446" s="1"/>
      <c r="B446" s="50"/>
      <c r="C446" s="50"/>
      <c r="D446" s="1"/>
      <c r="H446" s="1"/>
      <c r="Q446" s="1"/>
      <c r="R446" s="1"/>
    </row>
    <row r="447" spans="1:18" ht="13">
      <c r="A447" s="1"/>
      <c r="B447" s="50"/>
      <c r="C447" s="50"/>
      <c r="D447" s="1"/>
      <c r="H447" s="1"/>
      <c r="Q447" s="1"/>
      <c r="R447" s="1"/>
    </row>
    <row r="448" spans="1:18" ht="13">
      <c r="A448" s="1"/>
      <c r="B448" s="50"/>
      <c r="C448" s="50"/>
      <c r="D448" s="1"/>
      <c r="H448" s="1"/>
      <c r="Q448" s="1"/>
      <c r="R448" s="1"/>
    </row>
    <row r="449" spans="1:18" ht="13">
      <c r="A449" s="1"/>
      <c r="B449" s="50"/>
      <c r="C449" s="50"/>
      <c r="D449" s="1"/>
      <c r="H449" s="1"/>
      <c r="Q449" s="1"/>
      <c r="R449" s="1"/>
    </row>
    <row r="450" spans="1:18" ht="13">
      <c r="A450" s="1"/>
      <c r="B450" s="50"/>
      <c r="C450" s="50"/>
      <c r="D450" s="1"/>
      <c r="H450" s="1"/>
      <c r="Q450" s="1"/>
      <c r="R450" s="1"/>
    </row>
    <row r="451" spans="1:18" ht="13">
      <c r="A451" s="1"/>
      <c r="B451" s="50"/>
      <c r="C451" s="50"/>
      <c r="D451" s="1"/>
      <c r="H451" s="1"/>
      <c r="Q451" s="1"/>
      <c r="R451" s="1"/>
    </row>
    <row r="452" spans="1:18" ht="13">
      <c r="A452" s="1"/>
      <c r="B452" s="50"/>
      <c r="C452" s="50"/>
      <c r="D452" s="1"/>
      <c r="H452" s="1"/>
      <c r="Q452" s="1"/>
      <c r="R452" s="1"/>
    </row>
    <row r="453" spans="1:18" ht="13">
      <c r="A453" s="1"/>
      <c r="B453" s="50"/>
      <c r="C453" s="50"/>
      <c r="D453" s="1"/>
      <c r="H453" s="1"/>
      <c r="Q453" s="1"/>
      <c r="R453" s="1"/>
    </row>
    <row r="454" spans="1:18" ht="13">
      <c r="A454" s="1"/>
      <c r="B454" s="50"/>
      <c r="C454" s="50"/>
      <c r="D454" s="1"/>
      <c r="H454" s="1"/>
      <c r="Q454" s="1"/>
      <c r="R454" s="1"/>
    </row>
    <row r="455" spans="1:18" ht="13">
      <c r="A455" s="1"/>
      <c r="B455" s="50"/>
      <c r="C455" s="50"/>
      <c r="D455" s="1"/>
      <c r="H455" s="1"/>
      <c r="Q455" s="1"/>
      <c r="R455" s="1"/>
    </row>
    <row r="456" spans="1:18" ht="13">
      <c r="A456" s="1"/>
      <c r="B456" s="50"/>
      <c r="C456" s="50"/>
      <c r="D456" s="1"/>
      <c r="H456" s="1"/>
      <c r="Q456" s="1"/>
      <c r="R456" s="1"/>
    </row>
    <row r="457" spans="1:18" ht="13">
      <c r="A457" s="1"/>
      <c r="B457" s="50"/>
      <c r="C457" s="50"/>
      <c r="D457" s="1"/>
      <c r="H457" s="1"/>
      <c r="Q457" s="1"/>
      <c r="R457" s="1"/>
    </row>
    <row r="458" spans="1:18" ht="13">
      <c r="A458" s="1"/>
      <c r="B458" s="50"/>
      <c r="C458" s="50"/>
      <c r="D458" s="1"/>
      <c r="H458" s="1"/>
      <c r="Q458" s="1"/>
      <c r="R458" s="1"/>
    </row>
    <row r="459" spans="1:18" ht="13">
      <c r="A459" s="1"/>
      <c r="B459" s="50"/>
      <c r="C459" s="50"/>
      <c r="D459" s="1"/>
      <c r="H459" s="1"/>
      <c r="Q459" s="1"/>
      <c r="R459" s="1"/>
    </row>
    <row r="460" spans="1:18" ht="13">
      <c r="A460" s="1"/>
      <c r="B460" s="50"/>
      <c r="C460" s="50"/>
      <c r="D460" s="1"/>
      <c r="H460" s="1"/>
      <c r="Q460" s="1"/>
      <c r="R460" s="1"/>
    </row>
    <row r="461" spans="1:18" ht="13">
      <c r="A461" s="1"/>
      <c r="B461" s="50"/>
      <c r="C461" s="50"/>
      <c r="D461" s="1"/>
      <c r="H461" s="1"/>
      <c r="Q461" s="1"/>
      <c r="R461" s="1"/>
    </row>
    <row r="462" spans="1:18" ht="13">
      <c r="A462" s="1"/>
      <c r="B462" s="50"/>
      <c r="C462" s="50"/>
      <c r="D462" s="1"/>
      <c r="H462" s="1"/>
      <c r="Q462" s="1"/>
      <c r="R462" s="1"/>
    </row>
    <row r="463" spans="1:18" ht="13">
      <c r="A463" s="1"/>
      <c r="B463" s="50"/>
      <c r="C463" s="50"/>
      <c r="D463" s="1"/>
      <c r="H463" s="1"/>
      <c r="Q463" s="1"/>
      <c r="R463" s="1"/>
    </row>
    <row r="464" spans="1:18" ht="13">
      <c r="A464" s="1"/>
      <c r="B464" s="50"/>
      <c r="C464" s="50"/>
      <c r="D464" s="1"/>
      <c r="H464" s="1"/>
      <c r="Q464" s="1"/>
      <c r="R464" s="1"/>
    </row>
    <row r="465" spans="1:18" ht="13">
      <c r="A465" s="1"/>
      <c r="B465" s="50"/>
      <c r="C465" s="50"/>
      <c r="D465" s="1"/>
      <c r="H465" s="1"/>
      <c r="Q465" s="1"/>
      <c r="R465" s="1"/>
    </row>
    <row r="466" spans="1:18" ht="13">
      <c r="A466" s="1"/>
      <c r="B466" s="50"/>
      <c r="C466" s="50"/>
      <c r="D466" s="1"/>
      <c r="H466" s="1"/>
      <c r="Q466" s="1"/>
      <c r="R466" s="1"/>
    </row>
    <row r="467" spans="1:18" ht="13">
      <c r="A467" s="1"/>
      <c r="B467" s="50"/>
      <c r="C467" s="50"/>
      <c r="D467" s="1"/>
      <c r="H467" s="1"/>
      <c r="Q467" s="1"/>
      <c r="R467" s="1"/>
    </row>
    <row r="468" spans="1:18" ht="13">
      <c r="A468" s="1"/>
      <c r="B468" s="50"/>
      <c r="C468" s="50"/>
      <c r="D468" s="1"/>
      <c r="H468" s="1"/>
      <c r="Q468" s="1"/>
      <c r="R468" s="1"/>
    </row>
    <row r="469" spans="1:18" ht="13">
      <c r="A469" s="1"/>
      <c r="B469" s="50"/>
      <c r="C469" s="50"/>
      <c r="D469" s="1"/>
      <c r="H469" s="1"/>
      <c r="Q469" s="1"/>
      <c r="R469" s="1"/>
    </row>
    <row r="470" spans="1:18" ht="13">
      <c r="A470" s="1"/>
      <c r="B470" s="50"/>
      <c r="C470" s="50"/>
      <c r="D470" s="1"/>
      <c r="H470" s="1"/>
      <c r="Q470" s="1"/>
      <c r="R470" s="1"/>
    </row>
    <row r="471" spans="1:18" ht="13">
      <c r="A471" s="1"/>
      <c r="B471" s="50"/>
      <c r="C471" s="50"/>
      <c r="D471" s="1"/>
      <c r="H471" s="1"/>
      <c r="Q471" s="1"/>
      <c r="R471" s="1"/>
    </row>
    <row r="472" spans="1:18" ht="13">
      <c r="A472" s="1"/>
      <c r="B472" s="50"/>
      <c r="C472" s="50"/>
      <c r="D472" s="1"/>
      <c r="H472" s="1"/>
      <c r="Q472" s="1"/>
      <c r="R472" s="1"/>
    </row>
    <row r="473" spans="1:18" ht="13">
      <c r="A473" s="1"/>
      <c r="B473" s="50"/>
      <c r="C473" s="50"/>
      <c r="D473" s="1"/>
      <c r="H473" s="1"/>
      <c r="Q473" s="1"/>
      <c r="R473" s="1"/>
    </row>
    <row r="474" spans="1:18" ht="13">
      <c r="A474" s="1"/>
      <c r="B474" s="50"/>
      <c r="C474" s="50"/>
      <c r="D474" s="1"/>
      <c r="H474" s="1"/>
      <c r="Q474" s="1"/>
      <c r="R474" s="1"/>
    </row>
    <row r="475" spans="1:18" ht="13">
      <c r="A475" s="1"/>
      <c r="B475" s="50"/>
      <c r="C475" s="50"/>
      <c r="D475" s="1"/>
      <c r="H475" s="1"/>
      <c r="Q475" s="1"/>
      <c r="R475" s="1"/>
    </row>
    <row r="476" spans="1:18" ht="13">
      <c r="A476" s="1"/>
      <c r="B476" s="50"/>
      <c r="C476" s="50"/>
      <c r="D476" s="1"/>
      <c r="H476" s="1"/>
      <c r="Q476" s="1"/>
      <c r="R476" s="1"/>
    </row>
    <row r="477" spans="1:18" ht="13">
      <c r="A477" s="1"/>
      <c r="B477" s="50"/>
      <c r="C477" s="50"/>
      <c r="D477" s="1"/>
      <c r="H477" s="1"/>
      <c r="Q477" s="1"/>
      <c r="R477" s="1"/>
    </row>
    <row r="478" spans="1:18" ht="13">
      <c r="A478" s="1"/>
      <c r="B478" s="50"/>
      <c r="C478" s="50"/>
      <c r="D478" s="1"/>
      <c r="H478" s="1"/>
      <c r="Q478" s="1"/>
      <c r="R478" s="1"/>
    </row>
    <row r="479" spans="1:18" ht="13">
      <c r="A479" s="1"/>
      <c r="B479" s="50"/>
      <c r="C479" s="50"/>
      <c r="D479" s="1"/>
      <c r="H479" s="1"/>
      <c r="Q479" s="1"/>
      <c r="R479" s="1"/>
    </row>
    <row r="480" spans="1:18" ht="13">
      <c r="A480" s="1"/>
      <c r="B480" s="50"/>
      <c r="C480" s="50"/>
      <c r="D480" s="1"/>
      <c r="H480" s="1"/>
      <c r="Q480" s="1"/>
      <c r="R480" s="1"/>
    </row>
    <row r="481" spans="1:18" ht="13">
      <c r="A481" s="1"/>
      <c r="B481" s="50"/>
      <c r="C481" s="50"/>
      <c r="D481" s="1"/>
      <c r="H481" s="1"/>
      <c r="Q481" s="1"/>
      <c r="R481" s="1"/>
    </row>
    <row r="482" spans="1:18" ht="13">
      <c r="A482" s="1"/>
      <c r="B482" s="50"/>
      <c r="C482" s="50"/>
      <c r="D482" s="1"/>
      <c r="H482" s="1"/>
      <c r="Q482" s="1"/>
      <c r="R482" s="1"/>
    </row>
    <row r="483" spans="1:18" ht="13">
      <c r="A483" s="1"/>
      <c r="B483" s="50"/>
      <c r="C483" s="50"/>
      <c r="D483" s="1"/>
      <c r="H483" s="1"/>
      <c r="Q483" s="1"/>
      <c r="R483" s="1"/>
    </row>
    <row r="484" spans="1:18" ht="13">
      <c r="A484" s="1"/>
      <c r="B484" s="50"/>
      <c r="C484" s="50"/>
      <c r="D484" s="1"/>
      <c r="H484" s="1"/>
      <c r="Q484" s="1"/>
      <c r="R484" s="1"/>
    </row>
    <row r="485" spans="1:18" ht="13">
      <c r="A485" s="1"/>
      <c r="B485" s="50"/>
      <c r="C485" s="50"/>
      <c r="D485" s="1"/>
      <c r="H485" s="1"/>
      <c r="Q485" s="1"/>
      <c r="R485" s="1"/>
    </row>
    <row r="486" spans="1:18" ht="13">
      <c r="A486" s="1"/>
      <c r="B486" s="50"/>
      <c r="C486" s="50"/>
      <c r="D486" s="1"/>
      <c r="H486" s="1"/>
      <c r="Q486" s="1"/>
      <c r="R486" s="1"/>
    </row>
    <row r="487" spans="1:18" ht="13">
      <c r="A487" s="1"/>
      <c r="B487" s="50"/>
      <c r="C487" s="50"/>
      <c r="D487" s="1"/>
      <c r="H487" s="1"/>
      <c r="Q487" s="1"/>
      <c r="R487" s="1"/>
    </row>
    <row r="488" spans="1:18" ht="13">
      <c r="A488" s="1"/>
      <c r="B488" s="50"/>
      <c r="C488" s="50"/>
      <c r="D488" s="1"/>
      <c r="H488" s="1"/>
      <c r="Q488" s="1"/>
      <c r="R488" s="1"/>
    </row>
    <row r="489" spans="1:18" ht="13">
      <c r="A489" s="1"/>
      <c r="B489" s="50"/>
      <c r="C489" s="50"/>
      <c r="D489" s="1"/>
      <c r="H489" s="1"/>
      <c r="Q489" s="1"/>
      <c r="R489" s="1"/>
    </row>
    <row r="490" spans="1:18" ht="13">
      <c r="A490" s="1"/>
      <c r="B490" s="50"/>
      <c r="C490" s="50"/>
      <c r="D490" s="1"/>
      <c r="H490" s="1"/>
      <c r="Q490" s="1"/>
      <c r="R490" s="1"/>
    </row>
    <row r="491" spans="1:18" ht="13">
      <c r="A491" s="1"/>
      <c r="B491" s="50"/>
      <c r="C491" s="50"/>
      <c r="D491" s="1"/>
      <c r="H491" s="1"/>
      <c r="Q491" s="1"/>
      <c r="R491" s="1"/>
    </row>
    <row r="492" spans="1:18" ht="13">
      <c r="A492" s="1"/>
      <c r="B492" s="50"/>
      <c r="C492" s="50"/>
      <c r="D492" s="1"/>
      <c r="H492" s="1"/>
      <c r="Q492" s="1"/>
      <c r="R492" s="1"/>
    </row>
    <row r="493" spans="1:18" ht="13">
      <c r="A493" s="1"/>
      <c r="B493" s="50"/>
      <c r="C493" s="50"/>
      <c r="D493" s="1"/>
      <c r="H493" s="1"/>
      <c r="Q493" s="1"/>
      <c r="R493" s="1"/>
    </row>
    <row r="494" spans="1:18" ht="13">
      <c r="A494" s="1"/>
      <c r="B494" s="50"/>
      <c r="C494" s="50"/>
      <c r="D494" s="1"/>
      <c r="H494" s="1"/>
      <c r="Q494" s="1"/>
      <c r="R494" s="1"/>
    </row>
    <row r="495" spans="1:18" ht="13">
      <c r="A495" s="1"/>
      <c r="B495" s="50"/>
      <c r="C495" s="50"/>
      <c r="D495" s="1"/>
      <c r="H495" s="1"/>
      <c r="Q495" s="1"/>
      <c r="R495" s="1"/>
    </row>
    <row r="496" spans="1:18" ht="13">
      <c r="A496" s="1"/>
      <c r="B496" s="50"/>
      <c r="C496" s="50"/>
      <c r="D496" s="1"/>
      <c r="H496" s="1"/>
      <c r="Q496" s="1"/>
      <c r="R496" s="1"/>
    </row>
    <row r="497" spans="1:18" ht="13">
      <c r="A497" s="1"/>
      <c r="B497" s="50"/>
      <c r="C497" s="50"/>
      <c r="D497" s="1"/>
      <c r="H497" s="1"/>
      <c r="Q497" s="1"/>
      <c r="R497" s="1"/>
    </row>
    <row r="498" spans="1:18" ht="13">
      <c r="A498" s="1"/>
      <c r="B498" s="50"/>
      <c r="C498" s="50"/>
      <c r="D498" s="1"/>
      <c r="H498" s="1"/>
      <c r="Q498" s="1"/>
      <c r="R498" s="1"/>
    </row>
    <row r="499" spans="1:18" ht="13">
      <c r="A499" s="1"/>
      <c r="B499" s="50"/>
      <c r="C499" s="50"/>
      <c r="D499" s="1"/>
      <c r="H499" s="1"/>
      <c r="Q499" s="1"/>
      <c r="R499" s="1"/>
    </row>
    <row r="500" spans="1:18" ht="13">
      <c r="A500" s="1"/>
      <c r="B500" s="50"/>
      <c r="C500" s="50"/>
      <c r="D500" s="1"/>
      <c r="H500" s="1"/>
      <c r="Q500" s="1"/>
      <c r="R500" s="1"/>
    </row>
    <row r="501" spans="1:18" ht="13">
      <c r="A501" s="1"/>
      <c r="B501" s="50"/>
      <c r="C501" s="50"/>
      <c r="D501" s="1"/>
      <c r="H501" s="1"/>
      <c r="Q501" s="1"/>
      <c r="R501" s="1"/>
    </row>
    <row r="502" spans="1:18" ht="13">
      <c r="A502" s="1"/>
      <c r="B502" s="50"/>
      <c r="C502" s="50"/>
      <c r="D502" s="1"/>
      <c r="H502" s="1"/>
      <c r="Q502" s="1"/>
      <c r="R502" s="1"/>
    </row>
    <row r="503" spans="1:18" ht="13">
      <c r="A503" s="1"/>
      <c r="B503" s="50"/>
      <c r="C503" s="50"/>
      <c r="D503" s="1"/>
      <c r="H503" s="1"/>
      <c r="Q503" s="1"/>
      <c r="R503" s="1"/>
    </row>
    <row r="504" spans="1:18" ht="13">
      <c r="A504" s="1"/>
      <c r="B504" s="50"/>
      <c r="C504" s="50"/>
      <c r="D504" s="1"/>
      <c r="H504" s="1"/>
      <c r="Q504" s="1"/>
      <c r="R504" s="1"/>
    </row>
    <row r="505" spans="1:18" ht="13">
      <c r="A505" s="1"/>
      <c r="B505" s="50"/>
      <c r="C505" s="50"/>
      <c r="D505" s="1"/>
      <c r="H505" s="1"/>
      <c r="Q505" s="1"/>
      <c r="R505" s="1"/>
    </row>
    <row r="506" spans="1:18" ht="13">
      <c r="A506" s="1"/>
      <c r="B506" s="50"/>
      <c r="C506" s="50"/>
      <c r="D506" s="1"/>
      <c r="H506" s="1"/>
      <c r="Q506" s="1"/>
      <c r="R506" s="1"/>
    </row>
    <row r="507" spans="1:18" ht="13">
      <c r="A507" s="1"/>
      <c r="B507" s="50"/>
      <c r="C507" s="50"/>
      <c r="D507" s="1"/>
      <c r="H507" s="1"/>
      <c r="Q507" s="1"/>
      <c r="R507" s="1"/>
    </row>
    <row r="508" spans="1:18" ht="13">
      <c r="A508" s="1"/>
      <c r="B508" s="50"/>
      <c r="C508" s="50"/>
      <c r="D508" s="1"/>
      <c r="H508" s="1"/>
      <c r="Q508" s="1"/>
      <c r="R508" s="1"/>
    </row>
    <row r="509" spans="1:18" ht="13">
      <c r="A509" s="1"/>
      <c r="B509" s="50"/>
      <c r="C509" s="50"/>
      <c r="D509" s="1"/>
      <c r="H509" s="1"/>
      <c r="Q509" s="1"/>
      <c r="R509" s="1"/>
    </row>
    <row r="510" spans="1:18" ht="13">
      <c r="A510" s="1"/>
      <c r="B510" s="50"/>
      <c r="C510" s="50"/>
      <c r="D510" s="1"/>
      <c r="H510" s="1"/>
      <c r="Q510" s="1"/>
      <c r="R510" s="1"/>
    </row>
    <row r="511" spans="1:18" ht="13">
      <c r="A511" s="1"/>
      <c r="B511" s="50"/>
      <c r="C511" s="50"/>
      <c r="D511" s="1"/>
      <c r="H511" s="1"/>
      <c r="Q511" s="1"/>
      <c r="R511" s="1"/>
    </row>
    <row r="512" spans="1:18" ht="13">
      <c r="A512" s="1"/>
      <c r="B512" s="50"/>
      <c r="C512" s="50"/>
      <c r="D512" s="1"/>
      <c r="H512" s="1"/>
      <c r="Q512" s="1"/>
      <c r="R512" s="1"/>
    </row>
    <row r="513" spans="1:18" ht="13">
      <c r="A513" s="1"/>
      <c r="B513" s="50"/>
      <c r="C513" s="50"/>
      <c r="D513" s="1"/>
      <c r="H513" s="1"/>
      <c r="Q513" s="1"/>
      <c r="R513" s="1"/>
    </row>
    <row r="514" spans="1:18" ht="13">
      <c r="A514" s="1"/>
      <c r="B514" s="50"/>
      <c r="C514" s="50"/>
      <c r="D514" s="1"/>
      <c r="H514" s="1"/>
      <c r="Q514" s="1"/>
      <c r="R514" s="1"/>
    </row>
    <row r="515" spans="1:18" ht="13">
      <c r="A515" s="1"/>
      <c r="B515" s="50"/>
      <c r="C515" s="50"/>
      <c r="D515" s="1"/>
      <c r="H515" s="1"/>
      <c r="Q515" s="1"/>
      <c r="R515" s="1"/>
    </row>
    <row r="516" spans="1:18" ht="13">
      <c r="A516" s="1"/>
      <c r="B516" s="50"/>
      <c r="C516" s="50"/>
      <c r="D516" s="1"/>
      <c r="H516" s="1"/>
      <c r="Q516" s="1"/>
      <c r="R516" s="1"/>
    </row>
    <row r="517" spans="1:18" ht="13">
      <c r="A517" s="1"/>
      <c r="B517" s="50"/>
      <c r="C517" s="50"/>
      <c r="D517" s="1"/>
      <c r="H517" s="1"/>
      <c r="Q517" s="1"/>
      <c r="R517" s="1"/>
    </row>
    <row r="518" spans="1:18" ht="13">
      <c r="A518" s="1"/>
      <c r="B518" s="50"/>
      <c r="C518" s="50"/>
      <c r="D518" s="1"/>
      <c r="H518" s="1"/>
      <c r="Q518" s="1"/>
      <c r="R518" s="1"/>
    </row>
    <row r="519" spans="1:18" ht="13">
      <c r="A519" s="1"/>
      <c r="B519" s="50"/>
      <c r="C519" s="50"/>
      <c r="D519" s="1"/>
      <c r="H519" s="1"/>
      <c r="Q519" s="1"/>
      <c r="R519" s="1"/>
    </row>
    <row r="520" spans="1:18" ht="13">
      <c r="A520" s="1"/>
      <c r="B520" s="50"/>
      <c r="C520" s="50"/>
      <c r="D520" s="1"/>
      <c r="H520" s="1"/>
      <c r="Q520" s="1"/>
      <c r="R520" s="1"/>
    </row>
    <row r="521" spans="1:18" ht="13">
      <c r="A521" s="1"/>
      <c r="B521" s="50"/>
      <c r="C521" s="50"/>
      <c r="D521" s="1"/>
      <c r="H521" s="1"/>
      <c r="Q521" s="1"/>
      <c r="R521" s="1"/>
    </row>
    <row r="522" spans="1:18" ht="13">
      <c r="A522" s="1"/>
      <c r="B522" s="50"/>
      <c r="C522" s="50"/>
      <c r="D522" s="1"/>
      <c r="H522" s="1"/>
      <c r="Q522" s="1"/>
      <c r="R522" s="1"/>
    </row>
    <row r="523" spans="1:18" ht="13">
      <c r="A523" s="1"/>
      <c r="B523" s="50"/>
      <c r="C523" s="50"/>
      <c r="D523" s="1"/>
      <c r="H523" s="1"/>
      <c r="Q523" s="1"/>
      <c r="R523" s="1"/>
    </row>
    <row r="524" spans="1:18" ht="13">
      <c r="A524" s="1"/>
      <c r="B524" s="50"/>
      <c r="C524" s="50"/>
      <c r="D524" s="1"/>
      <c r="H524" s="1"/>
      <c r="Q524" s="1"/>
      <c r="R524" s="1"/>
    </row>
    <row r="525" spans="1:18" ht="13">
      <c r="A525" s="1"/>
      <c r="B525" s="50"/>
      <c r="C525" s="50"/>
      <c r="D525" s="1"/>
      <c r="H525" s="1"/>
      <c r="Q525" s="1"/>
      <c r="R525" s="1"/>
    </row>
    <row r="526" spans="1:18" ht="13">
      <c r="A526" s="1"/>
      <c r="B526" s="50"/>
      <c r="C526" s="50"/>
      <c r="D526" s="1"/>
      <c r="H526" s="1"/>
      <c r="Q526" s="1"/>
      <c r="R526" s="1"/>
    </row>
    <row r="527" spans="1:18" ht="13">
      <c r="A527" s="1"/>
      <c r="B527" s="50"/>
      <c r="C527" s="50"/>
      <c r="D527" s="1"/>
      <c r="H527" s="1"/>
      <c r="Q527" s="1"/>
      <c r="R527" s="1"/>
    </row>
    <row r="528" spans="1:18" ht="13">
      <c r="A528" s="1"/>
      <c r="B528" s="50"/>
      <c r="C528" s="50"/>
      <c r="D528" s="1"/>
      <c r="H528" s="1"/>
      <c r="Q528" s="1"/>
      <c r="R528" s="1"/>
    </row>
    <row r="529" spans="1:18" ht="13">
      <c r="A529" s="1"/>
      <c r="B529" s="50"/>
      <c r="C529" s="50"/>
      <c r="D529" s="1"/>
      <c r="H529" s="1"/>
      <c r="Q529" s="1"/>
      <c r="R529" s="1"/>
    </row>
    <row r="530" spans="1:18" ht="13">
      <c r="A530" s="1"/>
      <c r="B530" s="50"/>
      <c r="C530" s="50"/>
      <c r="D530" s="1"/>
      <c r="H530" s="1"/>
      <c r="Q530" s="1"/>
      <c r="R530" s="1"/>
    </row>
    <row r="531" spans="1:18" ht="13">
      <c r="A531" s="1"/>
      <c r="B531" s="50"/>
      <c r="C531" s="50"/>
      <c r="D531" s="1"/>
      <c r="H531" s="1"/>
      <c r="Q531" s="1"/>
      <c r="R531" s="1"/>
    </row>
    <row r="532" spans="1:18" ht="13">
      <c r="A532" s="1"/>
      <c r="B532" s="50"/>
      <c r="C532" s="50"/>
      <c r="D532" s="1"/>
      <c r="H532" s="1"/>
      <c r="Q532" s="1"/>
      <c r="R532" s="1"/>
    </row>
    <row r="533" spans="1:18" ht="13">
      <c r="A533" s="1"/>
      <c r="B533" s="50"/>
      <c r="C533" s="50"/>
      <c r="D533" s="1"/>
      <c r="H533" s="1"/>
      <c r="Q533" s="1"/>
      <c r="R533" s="1"/>
    </row>
    <row r="534" spans="1:18" ht="13">
      <c r="A534" s="1"/>
      <c r="B534" s="50"/>
      <c r="C534" s="50"/>
      <c r="D534" s="1"/>
      <c r="H534" s="1"/>
      <c r="Q534" s="1"/>
      <c r="R534" s="1"/>
    </row>
    <row r="535" spans="1:18" ht="13">
      <c r="A535" s="1"/>
      <c r="B535" s="50"/>
      <c r="C535" s="50"/>
      <c r="D535" s="1"/>
      <c r="H535" s="1"/>
      <c r="Q535" s="1"/>
      <c r="R535" s="1"/>
    </row>
    <row r="536" spans="1:18" ht="13">
      <c r="A536" s="1"/>
      <c r="B536" s="50"/>
      <c r="C536" s="50"/>
      <c r="D536" s="1"/>
      <c r="H536" s="1"/>
      <c r="Q536" s="1"/>
      <c r="R536" s="1"/>
    </row>
    <row r="537" spans="1:18" ht="13">
      <c r="A537" s="1"/>
      <c r="B537" s="50"/>
      <c r="C537" s="50"/>
      <c r="D537" s="1"/>
      <c r="H537" s="1"/>
      <c r="Q537" s="1"/>
      <c r="R537" s="1"/>
    </row>
    <row r="538" spans="1:18" ht="13">
      <c r="A538" s="1"/>
      <c r="B538" s="50"/>
      <c r="C538" s="50"/>
      <c r="D538" s="1"/>
      <c r="H538" s="1"/>
      <c r="Q538" s="1"/>
      <c r="R538" s="1"/>
    </row>
    <row r="539" spans="1:18" ht="13">
      <c r="A539" s="1"/>
      <c r="B539" s="50"/>
      <c r="C539" s="50"/>
      <c r="D539" s="1"/>
      <c r="H539" s="1"/>
      <c r="Q539" s="1"/>
      <c r="R539" s="1"/>
    </row>
    <row r="540" spans="1:18" ht="13">
      <c r="A540" s="1"/>
      <c r="B540" s="50"/>
      <c r="C540" s="50"/>
      <c r="D540" s="1"/>
      <c r="H540" s="1"/>
      <c r="Q540" s="1"/>
      <c r="R540" s="1"/>
    </row>
    <row r="541" spans="1:18" ht="13">
      <c r="A541" s="1"/>
      <c r="B541" s="50"/>
      <c r="C541" s="50"/>
      <c r="D541" s="1"/>
      <c r="H541" s="1"/>
      <c r="Q541" s="1"/>
      <c r="R541" s="1"/>
    </row>
    <row r="542" spans="1:18" ht="13">
      <c r="A542" s="1"/>
      <c r="B542" s="50"/>
      <c r="C542" s="50"/>
      <c r="D542" s="1"/>
      <c r="H542" s="1"/>
      <c r="Q542" s="1"/>
      <c r="R542" s="1"/>
    </row>
    <row r="543" spans="1:18" ht="13">
      <c r="A543" s="1"/>
      <c r="B543" s="50"/>
      <c r="C543" s="50"/>
      <c r="D543" s="1"/>
      <c r="H543" s="1"/>
      <c r="Q543" s="1"/>
      <c r="R543" s="1"/>
    </row>
    <row r="544" spans="1:18" ht="13">
      <c r="A544" s="1"/>
      <c r="B544" s="50"/>
      <c r="C544" s="50"/>
      <c r="D544" s="1"/>
      <c r="H544" s="1"/>
      <c r="Q544" s="1"/>
      <c r="R544" s="1"/>
    </row>
    <row r="545" spans="1:18" ht="13">
      <c r="A545" s="1"/>
      <c r="B545" s="50"/>
      <c r="C545" s="50"/>
      <c r="D545" s="1"/>
      <c r="H545" s="1"/>
      <c r="Q545" s="1"/>
      <c r="R545" s="1"/>
    </row>
    <row r="546" spans="1:18" ht="13">
      <c r="A546" s="1"/>
      <c r="B546" s="50"/>
      <c r="C546" s="50"/>
      <c r="D546" s="1"/>
      <c r="H546" s="1"/>
      <c r="Q546" s="1"/>
      <c r="R546" s="1"/>
    </row>
    <row r="547" spans="1:18" ht="13">
      <c r="A547" s="1"/>
      <c r="B547" s="50"/>
      <c r="C547" s="50"/>
      <c r="D547" s="1"/>
      <c r="H547" s="1"/>
      <c r="Q547" s="1"/>
      <c r="R547" s="1"/>
    </row>
    <row r="548" spans="1:18" ht="13">
      <c r="A548" s="1"/>
      <c r="B548" s="50"/>
      <c r="C548" s="50"/>
      <c r="D548" s="1"/>
      <c r="H548" s="1"/>
      <c r="Q548" s="1"/>
      <c r="R548" s="1"/>
    </row>
    <row r="549" spans="1:18" ht="13">
      <c r="A549" s="1"/>
      <c r="B549" s="50"/>
      <c r="C549" s="50"/>
      <c r="D549" s="1"/>
      <c r="H549" s="1"/>
      <c r="Q549" s="1"/>
      <c r="R549" s="1"/>
    </row>
    <row r="550" spans="1:18" ht="13">
      <c r="A550" s="1"/>
      <c r="B550" s="50"/>
      <c r="C550" s="50"/>
      <c r="D550" s="1"/>
      <c r="H550" s="1"/>
      <c r="Q550" s="1"/>
      <c r="R550" s="1"/>
    </row>
    <row r="551" spans="1:18" ht="13">
      <c r="A551" s="1"/>
      <c r="B551" s="50"/>
      <c r="C551" s="50"/>
      <c r="D551" s="1"/>
      <c r="H551" s="1"/>
      <c r="Q551" s="1"/>
      <c r="R551" s="1"/>
    </row>
    <row r="552" spans="1:18" ht="13">
      <c r="A552" s="1"/>
      <c r="B552" s="50"/>
      <c r="C552" s="50"/>
      <c r="D552" s="1"/>
      <c r="H552" s="1"/>
      <c r="Q552" s="1"/>
      <c r="R552" s="1"/>
    </row>
    <row r="553" spans="1:18" ht="13">
      <c r="A553" s="1"/>
      <c r="B553" s="50"/>
      <c r="C553" s="50"/>
      <c r="D553" s="1"/>
      <c r="H553" s="1"/>
      <c r="Q553" s="1"/>
      <c r="R553" s="1"/>
    </row>
    <row r="554" spans="1:18" ht="13">
      <c r="A554" s="1"/>
      <c r="B554" s="50"/>
      <c r="C554" s="50"/>
      <c r="D554" s="1"/>
      <c r="H554" s="1"/>
      <c r="Q554" s="1"/>
      <c r="R554" s="1"/>
    </row>
    <row r="555" spans="1:18" ht="13">
      <c r="A555" s="1"/>
      <c r="B555" s="50"/>
      <c r="C555" s="50"/>
      <c r="D555" s="1"/>
      <c r="H555" s="1"/>
      <c r="Q555" s="1"/>
      <c r="R555" s="1"/>
    </row>
    <row r="556" spans="1:18" ht="13">
      <c r="A556" s="1"/>
      <c r="B556" s="50"/>
      <c r="C556" s="50"/>
      <c r="D556" s="1"/>
      <c r="H556" s="1"/>
      <c r="Q556" s="1"/>
      <c r="R556" s="1"/>
    </row>
    <row r="557" spans="1:18" ht="13">
      <c r="A557" s="1"/>
      <c r="B557" s="50"/>
      <c r="C557" s="50"/>
      <c r="D557" s="1"/>
      <c r="H557" s="1"/>
      <c r="Q557" s="1"/>
      <c r="R557" s="1"/>
    </row>
    <row r="558" spans="1:18" ht="13">
      <c r="A558" s="1"/>
      <c r="B558" s="50"/>
      <c r="C558" s="50"/>
      <c r="D558" s="1"/>
      <c r="H558" s="1"/>
      <c r="Q558" s="1"/>
      <c r="R558" s="1"/>
    </row>
    <row r="559" spans="1:18" ht="13">
      <c r="A559" s="1"/>
      <c r="B559" s="50"/>
      <c r="C559" s="50"/>
      <c r="D559" s="1"/>
      <c r="H559" s="1"/>
      <c r="Q559" s="1"/>
      <c r="R559" s="1"/>
    </row>
    <row r="560" spans="1:18" ht="13">
      <c r="A560" s="1"/>
      <c r="B560" s="50"/>
      <c r="C560" s="50"/>
      <c r="D560" s="1"/>
      <c r="H560" s="1"/>
      <c r="Q560" s="1"/>
      <c r="R560" s="1"/>
    </row>
    <row r="561" spans="1:18" ht="13">
      <c r="A561" s="1"/>
      <c r="B561" s="50"/>
      <c r="C561" s="50"/>
      <c r="D561" s="1"/>
      <c r="H561" s="1"/>
      <c r="Q561" s="1"/>
      <c r="R561" s="1"/>
    </row>
    <row r="562" spans="1:18" ht="13">
      <c r="A562" s="1"/>
      <c r="B562" s="50"/>
      <c r="C562" s="50"/>
      <c r="D562" s="1"/>
      <c r="H562" s="1"/>
      <c r="Q562" s="1"/>
      <c r="R562" s="1"/>
    </row>
    <row r="563" spans="1:18" ht="13">
      <c r="A563" s="1"/>
      <c r="B563" s="50"/>
      <c r="C563" s="50"/>
      <c r="D563" s="1"/>
      <c r="H563" s="1"/>
      <c r="Q563" s="1"/>
      <c r="R563" s="1"/>
    </row>
    <row r="564" spans="1:18" ht="13">
      <c r="A564" s="1"/>
      <c r="B564" s="50"/>
      <c r="C564" s="50"/>
      <c r="D564" s="1"/>
      <c r="H564" s="1"/>
      <c r="Q564" s="1"/>
      <c r="R564" s="1"/>
    </row>
    <row r="565" spans="1:18" ht="13">
      <c r="A565" s="1"/>
      <c r="B565" s="50"/>
      <c r="C565" s="50"/>
      <c r="D565" s="1"/>
      <c r="H565" s="1"/>
      <c r="Q565" s="1"/>
      <c r="R565" s="1"/>
    </row>
    <row r="566" spans="1:18" ht="13">
      <c r="A566" s="1"/>
      <c r="B566" s="50"/>
      <c r="C566" s="50"/>
      <c r="D566" s="1"/>
      <c r="H566" s="1"/>
      <c r="Q566" s="1"/>
      <c r="R566" s="1"/>
    </row>
    <row r="567" spans="1:18" ht="13">
      <c r="A567" s="1"/>
      <c r="B567" s="50"/>
      <c r="C567" s="50"/>
      <c r="D567" s="1"/>
      <c r="H567" s="1"/>
      <c r="Q567" s="1"/>
      <c r="R567" s="1"/>
    </row>
    <row r="568" spans="1:18" ht="13">
      <c r="A568" s="1"/>
      <c r="B568" s="50"/>
      <c r="C568" s="50"/>
      <c r="D568" s="1"/>
      <c r="H568" s="1"/>
      <c r="Q568" s="1"/>
      <c r="R568" s="1"/>
    </row>
    <row r="569" spans="1:18" ht="13">
      <c r="A569" s="1"/>
      <c r="B569" s="50"/>
      <c r="C569" s="50"/>
      <c r="D569" s="1"/>
      <c r="H569" s="1"/>
      <c r="Q569" s="1"/>
      <c r="R569" s="1"/>
    </row>
    <row r="570" spans="1:18" ht="13">
      <c r="A570" s="1"/>
      <c r="B570" s="50"/>
      <c r="C570" s="50"/>
      <c r="D570" s="1"/>
      <c r="H570" s="1"/>
      <c r="Q570" s="1"/>
      <c r="R570" s="1"/>
    </row>
    <row r="571" spans="1:18" ht="13">
      <c r="A571" s="1"/>
      <c r="B571" s="50"/>
      <c r="C571" s="50"/>
      <c r="D571" s="1"/>
      <c r="H571" s="1"/>
      <c r="Q571" s="1"/>
      <c r="R571" s="1"/>
    </row>
    <row r="572" spans="1:18" ht="13">
      <c r="A572" s="1"/>
      <c r="B572" s="50"/>
      <c r="C572" s="50"/>
      <c r="D572" s="1"/>
      <c r="H572" s="1"/>
      <c r="Q572" s="1"/>
      <c r="R572" s="1"/>
    </row>
    <row r="573" spans="1:18" ht="13">
      <c r="A573" s="1"/>
      <c r="B573" s="50"/>
      <c r="C573" s="50"/>
      <c r="D573" s="1"/>
      <c r="H573" s="1"/>
      <c r="Q573" s="1"/>
      <c r="R573" s="1"/>
    </row>
    <row r="574" spans="1:18" ht="13">
      <c r="A574" s="1"/>
      <c r="B574" s="50"/>
      <c r="C574" s="50"/>
      <c r="D574" s="1"/>
      <c r="H574" s="1"/>
      <c r="Q574" s="1"/>
      <c r="R574" s="1"/>
    </row>
    <row r="575" spans="1:18" ht="13">
      <c r="A575" s="1"/>
      <c r="B575" s="50"/>
      <c r="C575" s="50"/>
      <c r="D575" s="1"/>
      <c r="H575" s="1"/>
      <c r="Q575" s="1"/>
      <c r="R575" s="1"/>
    </row>
    <row r="576" spans="1:18" ht="13">
      <c r="A576" s="1"/>
      <c r="B576" s="50"/>
      <c r="C576" s="50"/>
      <c r="D576" s="1"/>
      <c r="H576" s="1"/>
      <c r="Q576" s="1"/>
      <c r="R576" s="1"/>
    </row>
    <row r="577" spans="1:18" ht="13">
      <c r="A577" s="1"/>
      <c r="B577" s="50"/>
      <c r="C577" s="50"/>
      <c r="D577" s="1"/>
      <c r="H577" s="1"/>
      <c r="Q577" s="1"/>
      <c r="R577" s="1"/>
    </row>
    <row r="578" spans="1:18" ht="13">
      <c r="A578" s="1"/>
      <c r="B578" s="50"/>
      <c r="C578" s="50"/>
      <c r="D578" s="1"/>
      <c r="H578" s="1"/>
      <c r="Q578" s="1"/>
      <c r="R578" s="1"/>
    </row>
    <row r="579" spans="1:18" ht="13">
      <c r="A579" s="1"/>
      <c r="B579" s="50"/>
      <c r="C579" s="50"/>
      <c r="D579" s="1"/>
      <c r="H579" s="1"/>
      <c r="Q579" s="1"/>
      <c r="R579" s="1"/>
    </row>
    <row r="580" spans="1:18" ht="13">
      <c r="A580" s="1"/>
      <c r="B580" s="50"/>
      <c r="C580" s="50"/>
      <c r="D580" s="1"/>
      <c r="H580" s="1"/>
      <c r="Q580" s="1"/>
      <c r="R580" s="1"/>
    </row>
    <row r="581" spans="1:18" ht="13">
      <c r="A581" s="1"/>
      <c r="B581" s="50"/>
      <c r="C581" s="50"/>
      <c r="D581" s="1"/>
      <c r="H581" s="1"/>
      <c r="Q581" s="1"/>
      <c r="R581" s="1"/>
    </row>
    <row r="582" spans="1:18" ht="13">
      <c r="A582" s="1"/>
      <c r="B582" s="50"/>
      <c r="C582" s="50"/>
      <c r="D582" s="1"/>
      <c r="H582" s="1"/>
      <c r="Q582" s="1"/>
      <c r="R582" s="1"/>
    </row>
    <row r="583" spans="1:18" ht="13">
      <c r="A583" s="1"/>
      <c r="B583" s="50"/>
      <c r="C583" s="50"/>
      <c r="D583" s="1"/>
      <c r="H583" s="1"/>
      <c r="Q583" s="1"/>
      <c r="R583" s="1"/>
    </row>
    <row r="584" spans="1:18" ht="13">
      <c r="A584" s="1"/>
      <c r="B584" s="50"/>
      <c r="C584" s="50"/>
      <c r="D584" s="1"/>
      <c r="H584" s="1"/>
      <c r="Q584" s="1"/>
      <c r="R584" s="1"/>
    </row>
    <row r="585" spans="1:18" ht="13">
      <c r="A585" s="1"/>
      <c r="B585" s="50"/>
      <c r="C585" s="50"/>
      <c r="D585" s="1"/>
      <c r="H585" s="1"/>
      <c r="Q585" s="1"/>
      <c r="R585" s="1"/>
    </row>
    <row r="586" spans="1:18" ht="13">
      <c r="A586" s="1"/>
      <c r="B586" s="50"/>
      <c r="C586" s="50"/>
      <c r="D586" s="1"/>
      <c r="H586" s="1"/>
      <c r="Q586" s="1"/>
      <c r="R586" s="1"/>
    </row>
    <row r="587" spans="1:18" ht="13">
      <c r="A587" s="1"/>
      <c r="B587" s="50"/>
      <c r="C587" s="50"/>
      <c r="D587" s="1"/>
      <c r="H587" s="1"/>
      <c r="Q587" s="1"/>
      <c r="R587" s="1"/>
    </row>
    <row r="588" spans="1:18" ht="13">
      <c r="A588" s="1"/>
      <c r="B588" s="50"/>
      <c r="C588" s="50"/>
      <c r="D588" s="1"/>
      <c r="H588" s="1"/>
      <c r="Q588" s="1"/>
      <c r="R588" s="1"/>
    </row>
    <row r="589" spans="1:18" ht="13">
      <c r="A589" s="1"/>
      <c r="B589" s="50"/>
      <c r="C589" s="50"/>
      <c r="D589" s="1"/>
      <c r="H589" s="1"/>
      <c r="Q589" s="1"/>
      <c r="R589" s="1"/>
    </row>
    <row r="590" spans="1:18" ht="13">
      <c r="A590" s="1"/>
      <c r="B590" s="50"/>
      <c r="C590" s="50"/>
      <c r="D590" s="1"/>
      <c r="H590" s="1"/>
      <c r="Q590" s="1"/>
      <c r="R590" s="1"/>
    </row>
    <row r="591" spans="1:18" ht="13">
      <c r="A591" s="1"/>
      <c r="B591" s="50"/>
      <c r="C591" s="50"/>
      <c r="D591" s="1"/>
      <c r="H591" s="1"/>
      <c r="Q591" s="1"/>
      <c r="R591" s="1"/>
    </row>
    <row r="592" spans="1:18" ht="13">
      <c r="A592" s="1"/>
      <c r="B592" s="50"/>
      <c r="C592" s="50"/>
      <c r="D592" s="1"/>
      <c r="H592" s="1"/>
      <c r="Q592" s="1"/>
      <c r="R592" s="1"/>
    </row>
    <row r="593" spans="1:18" ht="13">
      <c r="A593" s="1"/>
      <c r="B593" s="50"/>
      <c r="C593" s="50"/>
      <c r="D593" s="1"/>
      <c r="H593" s="1"/>
      <c r="Q593" s="1"/>
      <c r="R593" s="1"/>
    </row>
    <row r="594" spans="1:18" ht="13">
      <c r="A594" s="1"/>
      <c r="B594" s="50"/>
      <c r="C594" s="50"/>
      <c r="D594" s="1"/>
      <c r="H594" s="1"/>
      <c r="Q594" s="1"/>
      <c r="R594" s="1"/>
    </row>
    <row r="595" spans="1:18" ht="13">
      <c r="A595" s="1"/>
      <c r="B595" s="50"/>
      <c r="C595" s="50"/>
      <c r="D595" s="1"/>
      <c r="H595" s="1"/>
      <c r="Q595" s="1"/>
      <c r="R595" s="1"/>
    </row>
    <row r="596" spans="1:18" ht="13">
      <c r="A596" s="1"/>
      <c r="B596" s="50"/>
      <c r="C596" s="50"/>
      <c r="D596" s="1"/>
      <c r="H596" s="1"/>
      <c r="Q596" s="1"/>
      <c r="R596" s="1"/>
    </row>
    <row r="597" spans="1:18" ht="13">
      <c r="A597" s="1"/>
      <c r="B597" s="50"/>
      <c r="C597" s="50"/>
      <c r="D597" s="1"/>
      <c r="H597" s="1"/>
      <c r="Q597" s="1"/>
      <c r="R597" s="1"/>
    </row>
    <row r="598" spans="1:18" ht="13">
      <c r="A598" s="1"/>
      <c r="B598" s="50"/>
      <c r="C598" s="50"/>
      <c r="D598" s="1"/>
      <c r="H598" s="1"/>
      <c r="Q598" s="1"/>
      <c r="R598" s="1"/>
    </row>
    <row r="599" spans="1:18" ht="13">
      <c r="A599" s="1"/>
      <c r="B599" s="50"/>
      <c r="C599" s="50"/>
      <c r="D599" s="1"/>
      <c r="H599" s="1"/>
      <c r="Q599" s="1"/>
      <c r="R599" s="1"/>
    </row>
    <row r="600" spans="1:18" ht="13">
      <c r="A600" s="1"/>
      <c r="B600" s="50"/>
      <c r="C600" s="50"/>
      <c r="D600" s="1"/>
      <c r="H600" s="1"/>
      <c r="Q600" s="1"/>
      <c r="R600" s="1"/>
    </row>
    <row r="601" spans="1:18" ht="13">
      <c r="A601" s="1"/>
      <c r="B601" s="50"/>
      <c r="C601" s="50"/>
      <c r="D601" s="1"/>
      <c r="H601" s="1"/>
      <c r="Q601" s="1"/>
      <c r="R601" s="1"/>
    </row>
    <row r="602" spans="1:18" ht="13">
      <c r="A602" s="1"/>
      <c r="B602" s="50"/>
      <c r="C602" s="50"/>
      <c r="D602" s="1"/>
      <c r="H602" s="1"/>
      <c r="Q602" s="1"/>
      <c r="R602" s="1"/>
    </row>
    <row r="603" spans="1:18" ht="13">
      <c r="A603" s="1"/>
      <c r="B603" s="50"/>
      <c r="C603" s="50"/>
      <c r="D603" s="1"/>
      <c r="H603" s="1"/>
      <c r="Q603" s="1"/>
      <c r="R603" s="1"/>
    </row>
    <row r="604" spans="1:18" ht="13">
      <c r="A604" s="1"/>
      <c r="B604" s="50"/>
      <c r="C604" s="50"/>
      <c r="D604" s="1"/>
      <c r="H604" s="1"/>
      <c r="Q604" s="1"/>
      <c r="R604" s="1"/>
    </row>
    <row r="605" spans="1:18" ht="13">
      <c r="A605" s="1"/>
      <c r="B605" s="50"/>
      <c r="C605" s="50"/>
      <c r="D605" s="1"/>
      <c r="H605" s="1"/>
      <c r="Q605" s="1"/>
      <c r="R605" s="1"/>
    </row>
    <row r="606" spans="1:18" ht="13">
      <c r="A606" s="1"/>
      <c r="B606" s="50"/>
      <c r="C606" s="50"/>
      <c r="D606" s="1"/>
      <c r="H606" s="1"/>
      <c r="Q606" s="1"/>
      <c r="R606" s="1"/>
    </row>
    <row r="607" spans="1:18" ht="13">
      <c r="A607" s="1"/>
      <c r="B607" s="50"/>
      <c r="C607" s="50"/>
      <c r="D607" s="1"/>
      <c r="H607" s="1"/>
      <c r="Q607" s="1"/>
      <c r="R607" s="1"/>
    </row>
    <row r="608" spans="1:18" ht="13">
      <c r="A608" s="1"/>
      <c r="B608" s="50"/>
      <c r="C608" s="50"/>
      <c r="D608" s="1"/>
      <c r="H608" s="1"/>
      <c r="Q608" s="1"/>
      <c r="R608" s="1"/>
    </row>
    <row r="609" spans="1:18" ht="13">
      <c r="A609" s="1"/>
      <c r="B609" s="50"/>
      <c r="C609" s="50"/>
      <c r="D609" s="1"/>
      <c r="H609" s="1"/>
      <c r="Q609" s="1"/>
      <c r="R609" s="1"/>
    </row>
    <row r="610" spans="1:18" ht="13">
      <c r="A610" s="1"/>
      <c r="B610" s="50"/>
      <c r="C610" s="50"/>
      <c r="D610" s="1"/>
      <c r="H610" s="1"/>
      <c r="Q610" s="1"/>
      <c r="R610" s="1"/>
    </row>
    <row r="611" spans="1:18" ht="13">
      <c r="A611" s="1"/>
      <c r="B611" s="50"/>
      <c r="C611" s="50"/>
      <c r="D611" s="1"/>
      <c r="H611" s="1"/>
      <c r="Q611" s="1"/>
      <c r="R611" s="1"/>
    </row>
    <row r="612" spans="1:18" ht="13">
      <c r="A612" s="1"/>
      <c r="B612" s="50"/>
      <c r="C612" s="50"/>
      <c r="D612" s="1"/>
      <c r="H612" s="1"/>
      <c r="Q612" s="1"/>
      <c r="R612" s="1"/>
    </row>
    <row r="613" spans="1:18" ht="13">
      <c r="A613" s="1"/>
      <c r="B613" s="50"/>
      <c r="C613" s="50"/>
      <c r="D613" s="1"/>
      <c r="H613" s="1"/>
      <c r="Q613" s="1"/>
      <c r="R613" s="1"/>
    </row>
    <row r="614" spans="1:18" ht="13">
      <c r="A614" s="1"/>
      <c r="B614" s="50"/>
      <c r="C614" s="50"/>
      <c r="D614" s="1"/>
      <c r="H614" s="1"/>
      <c r="Q614" s="1"/>
      <c r="R614" s="1"/>
    </row>
    <row r="615" spans="1:18" ht="13">
      <c r="A615" s="1"/>
      <c r="B615" s="50"/>
      <c r="C615" s="50"/>
      <c r="D615" s="1"/>
      <c r="H615" s="1"/>
      <c r="Q615" s="1"/>
      <c r="R615" s="1"/>
    </row>
    <row r="616" spans="1:18" ht="13">
      <c r="A616" s="1"/>
      <c r="B616" s="50"/>
      <c r="C616" s="50"/>
      <c r="D616" s="1"/>
      <c r="H616" s="1"/>
      <c r="Q616" s="1"/>
      <c r="R616" s="1"/>
    </row>
    <row r="617" spans="1:18" ht="13">
      <c r="A617" s="1"/>
      <c r="B617" s="50"/>
      <c r="C617" s="50"/>
      <c r="D617" s="1"/>
      <c r="H617" s="1"/>
      <c r="Q617" s="1"/>
      <c r="R617" s="1"/>
    </row>
    <row r="618" spans="1:18" ht="13">
      <c r="A618" s="1"/>
      <c r="B618" s="50"/>
      <c r="C618" s="50"/>
      <c r="D618" s="1"/>
      <c r="H618" s="1"/>
      <c r="Q618" s="1"/>
      <c r="R618" s="1"/>
    </row>
    <row r="619" spans="1:18" ht="13">
      <c r="A619" s="1"/>
      <c r="B619" s="50"/>
      <c r="C619" s="50"/>
      <c r="D619" s="1"/>
      <c r="H619" s="1"/>
      <c r="Q619" s="1"/>
      <c r="R619" s="1"/>
    </row>
    <row r="620" spans="1:18" ht="13">
      <c r="A620" s="1"/>
      <c r="B620" s="50"/>
      <c r="C620" s="50"/>
      <c r="D620" s="1"/>
      <c r="H620" s="1"/>
      <c r="Q620" s="1"/>
      <c r="R620" s="1"/>
    </row>
    <row r="621" spans="1:18" ht="13">
      <c r="A621" s="1"/>
      <c r="B621" s="50"/>
      <c r="C621" s="50"/>
      <c r="D621" s="1"/>
      <c r="H621" s="1"/>
      <c r="Q621" s="1"/>
      <c r="R621" s="1"/>
    </row>
    <row r="622" spans="1:18" ht="13">
      <c r="A622" s="1"/>
      <c r="B622" s="50"/>
      <c r="C622" s="50"/>
      <c r="D622" s="1"/>
      <c r="H622" s="1"/>
      <c r="Q622" s="1"/>
      <c r="R622" s="1"/>
    </row>
    <row r="623" spans="1:18" ht="13">
      <c r="A623" s="1"/>
      <c r="B623" s="50"/>
      <c r="C623" s="50"/>
      <c r="D623" s="1"/>
      <c r="H623" s="1"/>
      <c r="Q623" s="1"/>
      <c r="R623" s="1"/>
    </row>
    <row r="624" spans="1:18" ht="13">
      <c r="A624" s="1"/>
      <c r="B624" s="50"/>
      <c r="C624" s="50"/>
      <c r="D624" s="1"/>
      <c r="H624" s="1"/>
      <c r="Q624" s="1"/>
      <c r="R624" s="1"/>
    </row>
    <row r="625" spans="1:18" ht="13">
      <c r="A625" s="1"/>
      <c r="B625" s="50"/>
      <c r="C625" s="50"/>
      <c r="D625" s="1"/>
      <c r="H625" s="1"/>
      <c r="Q625" s="1"/>
      <c r="R625" s="1"/>
    </row>
    <row r="626" spans="1:18" ht="13">
      <c r="A626" s="1"/>
      <c r="B626" s="50"/>
      <c r="C626" s="50"/>
      <c r="D626" s="1"/>
      <c r="H626" s="1"/>
      <c r="Q626" s="1"/>
      <c r="R626" s="1"/>
    </row>
    <row r="627" spans="1:18" ht="13">
      <c r="A627" s="1"/>
      <c r="B627" s="50"/>
      <c r="C627" s="50"/>
      <c r="D627" s="1"/>
      <c r="H627" s="1"/>
      <c r="Q627" s="1"/>
      <c r="R627" s="1"/>
    </row>
    <row r="628" spans="1:18" ht="13">
      <c r="A628" s="1"/>
      <c r="B628" s="50"/>
      <c r="C628" s="50"/>
      <c r="D628" s="1"/>
      <c r="H628" s="1"/>
      <c r="Q628" s="1"/>
      <c r="R628" s="1"/>
    </row>
    <row r="629" spans="1:18" ht="13">
      <c r="A629" s="1"/>
      <c r="B629" s="50"/>
      <c r="C629" s="50"/>
      <c r="D629" s="1"/>
      <c r="H629" s="1"/>
      <c r="Q629" s="1"/>
      <c r="R629" s="1"/>
    </row>
    <row r="630" spans="1:18" ht="13">
      <c r="A630" s="1"/>
      <c r="B630" s="50"/>
      <c r="C630" s="50"/>
      <c r="D630" s="1"/>
      <c r="H630" s="1"/>
      <c r="Q630" s="1"/>
      <c r="R630" s="1"/>
    </row>
    <row r="631" spans="1:18" ht="13">
      <c r="A631" s="1"/>
      <c r="B631" s="50"/>
      <c r="C631" s="50"/>
      <c r="D631" s="1"/>
      <c r="H631" s="1"/>
      <c r="Q631" s="1"/>
      <c r="R631" s="1"/>
    </row>
    <row r="632" spans="1:18" ht="13">
      <c r="A632" s="1"/>
      <c r="B632" s="50"/>
      <c r="C632" s="50"/>
      <c r="D632" s="1"/>
      <c r="H632" s="1"/>
      <c r="Q632" s="1"/>
      <c r="R632" s="1"/>
    </row>
    <row r="633" spans="1:18" ht="13">
      <c r="A633" s="1"/>
      <c r="B633" s="50"/>
      <c r="C633" s="50"/>
      <c r="D633" s="1"/>
      <c r="H633" s="1"/>
      <c r="Q633" s="1"/>
      <c r="R633" s="1"/>
    </row>
    <row r="634" spans="1:18" ht="13">
      <c r="A634" s="1"/>
      <c r="B634" s="50"/>
      <c r="C634" s="50"/>
      <c r="D634" s="1"/>
      <c r="H634" s="1"/>
      <c r="Q634" s="1"/>
      <c r="R634" s="1"/>
    </row>
    <row r="635" spans="1:18" ht="13">
      <c r="A635" s="1"/>
      <c r="B635" s="50"/>
      <c r="C635" s="50"/>
      <c r="D635" s="1"/>
      <c r="H635" s="1"/>
      <c r="Q635" s="1"/>
      <c r="R635" s="1"/>
    </row>
    <row r="636" spans="1:18" ht="13">
      <c r="A636" s="1"/>
      <c r="B636" s="50"/>
      <c r="C636" s="50"/>
      <c r="D636" s="1"/>
      <c r="H636" s="1"/>
      <c r="Q636" s="1"/>
      <c r="R636" s="1"/>
    </row>
    <row r="637" spans="1:18" ht="13">
      <c r="A637" s="1"/>
      <c r="B637" s="50"/>
      <c r="C637" s="50"/>
      <c r="D637" s="1"/>
      <c r="H637" s="1"/>
      <c r="Q637" s="1"/>
      <c r="R637" s="1"/>
    </row>
    <row r="638" spans="1:18" ht="13">
      <c r="A638" s="1"/>
      <c r="B638" s="50"/>
      <c r="C638" s="50"/>
      <c r="D638" s="1"/>
      <c r="H638" s="1"/>
      <c r="Q638" s="1"/>
      <c r="R638" s="1"/>
    </row>
    <row r="639" spans="1:18" ht="13">
      <c r="A639" s="1"/>
      <c r="B639" s="50"/>
      <c r="C639" s="50"/>
      <c r="D639" s="1"/>
      <c r="H639" s="1"/>
      <c r="Q639" s="1"/>
      <c r="R639" s="1"/>
    </row>
    <row r="640" spans="1:18" ht="13">
      <c r="A640" s="1"/>
      <c r="B640" s="50"/>
      <c r="C640" s="50"/>
      <c r="D640" s="1"/>
      <c r="H640" s="1"/>
      <c r="Q640" s="1"/>
      <c r="R640" s="1"/>
    </row>
    <row r="641" spans="1:18" ht="13">
      <c r="A641" s="1"/>
      <c r="B641" s="50"/>
      <c r="C641" s="50"/>
      <c r="D641" s="1"/>
      <c r="H641" s="1"/>
      <c r="Q641" s="1"/>
      <c r="R641" s="1"/>
    </row>
    <row r="642" spans="1:18" ht="13">
      <c r="A642" s="1"/>
      <c r="B642" s="50"/>
      <c r="C642" s="50"/>
      <c r="D642" s="1"/>
      <c r="H642" s="1"/>
      <c r="Q642" s="1"/>
      <c r="R642" s="1"/>
    </row>
    <row r="643" spans="1:18" ht="13">
      <c r="A643" s="1"/>
      <c r="B643" s="50"/>
      <c r="C643" s="50"/>
      <c r="D643" s="1"/>
      <c r="H643" s="1"/>
      <c r="Q643" s="1"/>
      <c r="R643" s="1"/>
    </row>
    <row r="644" spans="1:18" ht="13">
      <c r="A644" s="1"/>
      <c r="B644" s="50"/>
      <c r="C644" s="50"/>
      <c r="D644" s="1"/>
      <c r="H644" s="1"/>
      <c r="Q644" s="1"/>
      <c r="R644" s="1"/>
    </row>
    <row r="645" spans="1:18" ht="13">
      <c r="A645" s="1"/>
      <c r="B645" s="50"/>
      <c r="C645" s="50"/>
      <c r="D645" s="1"/>
      <c r="H645" s="1"/>
      <c r="Q645" s="1"/>
      <c r="R645" s="1"/>
    </row>
    <row r="646" spans="1:18" ht="13">
      <c r="A646" s="1"/>
      <c r="B646" s="50"/>
      <c r="C646" s="50"/>
      <c r="D646" s="1"/>
      <c r="H646" s="1"/>
      <c r="Q646" s="1"/>
      <c r="R646" s="1"/>
    </row>
    <row r="647" spans="1:18" ht="13">
      <c r="A647" s="1"/>
      <c r="B647" s="50"/>
      <c r="C647" s="50"/>
      <c r="D647" s="1"/>
      <c r="H647" s="1"/>
      <c r="Q647" s="1"/>
      <c r="R647" s="1"/>
    </row>
    <row r="648" spans="1:18" ht="13">
      <c r="A648" s="1"/>
      <c r="B648" s="50"/>
      <c r="C648" s="50"/>
      <c r="D648" s="1"/>
      <c r="H648" s="1"/>
      <c r="Q648" s="1"/>
      <c r="R648" s="1"/>
    </row>
    <row r="649" spans="1:18" ht="13">
      <c r="A649" s="1"/>
      <c r="B649" s="50"/>
      <c r="C649" s="50"/>
      <c r="D649" s="1"/>
      <c r="H649" s="1"/>
      <c r="Q649" s="1"/>
      <c r="R649" s="1"/>
    </row>
    <row r="650" spans="1:18" ht="13">
      <c r="A650" s="1"/>
      <c r="B650" s="50"/>
      <c r="C650" s="50"/>
      <c r="D650" s="1"/>
      <c r="H650" s="1"/>
      <c r="Q650" s="1"/>
      <c r="R650" s="1"/>
    </row>
    <row r="651" spans="1:18" ht="13">
      <c r="A651" s="1"/>
      <c r="B651" s="50"/>
      <c r="C651" s="50"/>
      <c r="D651" s="1"/>
      <c r="H651" s="1"/>
      <c r="Q651" s="1"/>
      <c r="R651" s="1"/>
    </row>
    <row r="652" spans="1:18" ht="13">
      <c r="A652" s="1"/>
      <c r="B652" s="50"/>
      <c r="C652" s="50"/>
      <c r="D652" s="1"/>
      <c r="H652" s="1"/>
      <c r="Q652" s="1"/>
      <c r="R652" s="1"/>
    </row>
    <row r="653" spans="1:18" ht="13">
      <c r="A653" s="1"/>
      <c r="B653" s="50"/>
      <c r="C653" s="50"/>
      <c r="D653" s="1"/>
      <c r="H653" s="1"/>
      <c r="Q653" s="1"/>
      <c r="R653" s="1"/>
    </row>
    <row r="654" spans="1:18" ht="13">
      <c r="A654" s="1"/>
      <c r="B654" s="50"/>
      <c r="C654" s="50"/>
      <c r="D654" s="1"/>
      <c r="H654" s="1"/>
      <c r="Q654" s="1"/>
      <c r="R654" s="1"/>
    </row>
    <row r="655" spans="1:18" ht="13">
      <c r="A655" s="1"/>
      <c r="B655" s="50"/>
      <c r="C655" s="50"/>
      <c r="D655" s="1"/>
      <c r="H655" s="1"/>
      <c r="Q655" s="1"/>
      <c r="R655" s="1"/>
    </row>
    <row r="656" spans="1:18" ht="13">
      <c r="A656" s="1"/>
      <c r="B656" s="50"/>
      <c r="C656" s="50"/>
      <c r="D656" s="1"/>
      <c r="H656" s="1"/>
      <c r="Q656" s="1"/>
      <c r="R656" s="1"/>
    </row>
    <row r="657" spans="1:18" ht="13">
      <c r="A657" s="1"/>
      <c r="B657" s="50"/>
      <c r="C657" s="50"/>
      <c r="D657" s="1"/>
      <c r="H657" s="1"/>
      <c r="Q657" s="1"/>
      <c r="R657" s="1"/>
    </row>
    <row r="658" spans="1:18" ht="13">
      <c r="A658" s="1"/>
      <c r="B658" s="50"/>
      <c r="C658" s="50"/>
      <c r="D658" s="1"/>
      <c r="H658" s="1"/>
      <c r="Q658" s="1"/>
      <c r="R658" s="1"/>
    </row>
    <row r="659" spans="1:18" ht="13">
      <c r="A659" s="1"/>
      <c r="B659" s="50"/>
      <c r="C659" s="50"/>
      <c r="D659" s="1"/>
      <c r="H659" s="1"/>
      <c r="Q659" s="1"/>
      <c r="R659" s="1"/>
    </row>
    <row r="660" spans="1:18" ht="13">
      <c r="A660" s="1"/>
      <c r="B660" s="50"/>
      <c r="C660" s="50"/>
      <c r="D660" s="1"/>
      <c r="H660" s="1"/>
      <c r="Q660" s="1"/>
      <c r="R660" s="1"/>
    </row>
    <row r="661" spans="1:18" ht="13">
      <c r="A661" s="1"/>
      <c r="B661" s="50"/>
      <c r="C661" s="50"/>
      <c r="D661" s="1"/>
      <c r="H661" s="1"/>
      <c r="Q661" s="1"/>
      <c r="R661" s="1"/>
    </row>
    <row r="662" spans="1:18" ht="13">
      <c r="A662" s="1"/>
      <c r="B662" s="50"/>
      <c r="C662" s="50"/>
      <c r="D662" s="1"/>
      <c r="H662" s="1"/>
      <c r="Q662" s="1"/>
      <c r="R662" s="1"/>
    </row>
    <row r="663" spans="1:18" ht="13">
      <c r="A663" s="1"/>
      <c r="B663" s="50"/>
      <c r="C663" s="50"/>
      <c r="D663" s="1"/>
      <c r="H663" s="1"/>
      <c r="Q663" s="1"/>
      <c r="R663" s="1"/>
    </row>
    <row r="664" spans="1:18" ht="13">
      <c r="A664" s="1"/>
      <c r="B664" s="50"/>
      <c r="C664" s="50"/>
      <c r="D664" s="1"/>
      <c r="H664" s="1"/>
      <c r="Q664" s="1"/>
      <c r="R664" s="1"/>
    </row>
    <row r="665" spans="1:18" ht="13">
      <c r="A665" s="1"/>
      <c r="B665" s="50"/>
      <c r="C665" s="50"/>
      <c r="D665" s="1"/>
      <c r="H665" s="1"/>
      <c r="Q665" s="1"/>
      <c r="R665" s="1"/>
    </row>
    <row r="666" spans="1:18" ht="13">
      <c r="A666" s="1"/>
      <c r="B666" s="50"/>
      <c r="C666" s="50"/>
      <c r="D666" s="1"/>
      <c r="H666" s="1"/>
      <c r="Q666" s="1"/>
      <c r="R666" s="1"/>
    </row>
    <row r="667" spans="1:18" ht="13">
      <c r="A667" s="1"/>
      <c r="B667" s="50"/>
      <c r="C667" s="50"/>
      <c r="D667" s="1"/>
      <c r="H667" s="1"/>
      <c r="Q667" s="1"/>
      <c r="R667" s="1"/>
    </row>
    <row r="668" spans="1:18" ht="13">
      <c r="A668" s="1"/>
      <c r="B668" s="50"/>
      <c r="C668" s="50"/>
      <c r="D668" s="1"/>
      <c r="H668" s="1"/>
      <c r="Q668" s="1"/>
      <c r="R668" s="1"/>
    </row>
    <row r="669" spans="1:18" ht="13">
      <c r="A669" s="1"/>
      <c r="B669" s="50"/>
      <c r="C669" s="50"/>
      <c r="D669" s="1"/>
      <c r="H669" s="1"/>
      <c r="Q669" s="1"/>
      <c r="R669" s="1"/>
    </row>
    <row r="670" spans="1:18" ht="13">
      <c r="A670" s="1"/>
      <c r="B670" s="50"/>
      <c r="C670" s="50"/>
      <c r="D670" s="1"/>
      <c r="H670" s="1"/>
      <c r="Q670" s="1"/>
      <c r="R670" s="1"/>
    </row>
    <row r="671" spans="1:18" ht="13">
      <c r="A671" s="1"/>
      <c r="B671" s="50"/>
      <c r="C671" s="50"/>
      <c r="D671" s="1"/>
      <c r="H671" s="1"/>
      <c r="Q671" s="1"/>
      <c r="R671" s="1"/>
    </row>
    <row r="672" spans="1:18" ht="13">
      <c r="A672" s="1"/>
      <c r="B672" s="50"/>
      <c r="C672" s="50"/>
      <c r="D672" s="1"/>
      <c r="H672" s="1"/>
      <c r="Q672" s="1"/>
      <c r="R672" s="1"/>
    </row>
    <row r="673" spans="1:18" ht="13">
      <c r="A673" s="1"/>
      <c r="B673" s="50"/>
      <c r="C673" s="50"/>
      <c r="D673" s="1"/>
      <c r="H673" s="1"/>
      <c r="Q673" s="1"/>
      <c r="R673" s="1"/>
    </row>
    <row r="674" spans="1:18" ht="13">
      <c r="A674" s="1"/>
      <c r="B674" s="50"/>
      <c r="C674" s="50"/>
      <c r="D674" s="1"/>
      <c r="H674" s="1"/>
      <c r="Q674" s="1"/>
      <c r="R674" s="1"/>
    </row>
    <row r="675" spans="1:18" ht="13">
      <c r="A675" s="1"/>
      <c r="B675" s="50"/>
      <c r="C675" s="50"/>
      <c r="D675" s="1"/>
      <c r="H675" s="1"/>
      <c r="Q675" s="1"/>
      <c r="R675" s="1"/>
    </row>
    <row r="676" spans="1:18" ht="13">
      <c r="A676" s="1"/>
      <c r="B676" s="50"/>
      <c r="C676" s="50"/>
      <c r="D676" s="1"/>
      <c r="H676" s="1"/>
      <c r="Q676" s="1"/>
      <c r="R676" s="1"/>
    </row>
    <row r="677" spans="1:18" ht="13">
      <c r="A677" s="1"/>
      <c r="B677" s="50"/>
      <c r="C677" s="50"/>
      <c r="D677" s="1"/>
      <c r="H677" s="1"/>
      <c r="Q677" s="1"/>
      <c r="R677" s="1"/>
    </row>
    <row r="678" spans="1:18" ht="13">
      <c r="A678" s="1"/>
      <c r="B678" s="50"/>
      <c r="C678" s="50"/>
      <c r="D678" s="1"/>
      <c r="H678" s="1"/>
      <c r="Q678" s="1"/>
      <c r="R678" s="1"/>
    </row>
    <row r="679" spans="1:18" ht="13">
      <c r="A679" s="1"/>
      <c r="B679" s="50"/>
      <c r="C679" s="50"/>
      <c r="D679" s="1"/>
      <c r="H679" s="1"/>
      <c r="Q679" s="1"/>
      <c r="R679" s="1"/>
    </row>
    <row r="680" spans="1:18" ht="13">
      <c r="A680" s="1"/>
      <c r="B680" s="50"/>
      <c r="C680" s="50"/>
      <c r="D680" s="1"/>
      <c r="H680" s="1"/>
      <c r="Q680" s="1"/>
      <c r="R680" s="1"/>
    </row>
    <row r="681" spans="1:18" ht="13">
      <c r="A681" s="1"/>
      <c r="B681" s="50"/>
      <c r="C681" s="50"/>
      <c r="D681" s="1"/>
      <c r="H681" s="1"/>
      <c r="Q681" s="1"/>
      <c r="R681" s="1"/>
    </row>
    <row r="682" spans="1:18" ht="13">
      <c r="A682" s="1"/>
      <c r="B682" s="50"/>
      <c r="C682" s="50"/>
      <c r="D682" s="1"/>
      <c r="H682" s="1"/>
      <c r="Q682" s="1"/>
      <c r="R682" s="1"/>
    </row>
    <row r="683" spans="1:18" ht="13">
      <c r="A683" s="1"/>
      <c r="B683" s="50"/>
      <c r="C683" s="50"/>
      <c r="D683" s="1"/>
      <c r="H683" s="1"/>
      <c r="Q683" s="1"/>
      <c r="R683" s="1"/>
    </row>
    <row r="684" spans="1:18" ht="13">
      <c r="A684" s="1"/>
      <c r="B684" s="50"/>
      <c r="C684" s="50"/>
      <c r="D684" s="1"/>
      <c r="H684" s="1"/>
      <c r="Q684" s="1"/>
      <c r="R684" s="1"/>
    </row>
    <row r="685" spans="1:18" ht="13">
      <c r="A685" s="1"/>
      <c r="B685" s="50"/>
      <c r="C685" s="50"/>
      <c r="D685" s="1"/>
      <c r="H685" s="1"/>
      <c r="Q685" s="1"/>
      <c r="R685" s="1"/>
    </row>
    <row r="686" spans="1:18" ht="13">
      <c r="A686" s="1"/>
      <c r="B686" s="50"/>
      <c r="C686" s="50"/>
      <c r="D686" s="1"/>
      <c r="H686" s="1"/>
      <c r="Q686" s="1"/>
      <c r="R686" s="1"/>
    </row>
    <row r="687" spans="1:18" ht="13">
      <c r="A687" s="1"/>
      <c r="B687" s="50"/>
      <c r="C687" s="50"/>
      <c r="D687" s="1"/>
      <c r="H687" s="1"/>
      <c r="Q687" s="1"/>
      <c r="R687" s="1"/>
    </row>
    <row r="688" spans="1:18" ht="13">
      <c r="A688" s="1"/>
      <c r="B688" s="50"/>
      <c r="C688" s="50"/>
      <c r="D688" s="1"/>
      <c r="H688" s="1"/>
      <c r="Q688" s="1"/>
      <c r="R688" s="1"/>
    </row>
    <row r="689" spans="1:18" ht="13">
      <c r="A689" s="1"/>
      <c r="B689" s="50"/>
      <c r="C689" s="50"/>
      <c r="D689" s="1"/>
      <c r="H689" s="1"/>
      <c r="Q689" s="1"/>
      <c r="R689" s="1"/>
    </row>
    <row r="690" spans="1:18" ht="13">
      <c r="A690" s="1"/>
      <c r="B690" s="50"/>
      <c r="C690" s="50"/>
      <c r="D690" s="1"/>
      <c r="H690" s="1"/>
      <c r="Q690" s="1"/>
      <c r="R690" s="1"/>
    </row>
    <row r="691" spans="1:18" ht="13">
      <c r="A691" s="1"/>
      <c r="B691" s="50"/>
      <c r="C691" s="50"/>
      <c r="D691" s="1"/>
      <c r="H691" s="1"/>
      <c r="Q691" s="1"/>
      <c r="R691" s="1"/>
    </row>
    <row r="692" spans="1:18" ht="13">
      <c r="A692" s="1"/>
      <c r="B692" s="50"/>
      <c r="C692" s="50"/>
      <c r="D692" s="1"/>
      <c r="H692" s="1"/>
      <c r="Q692" s="1"/>
      <c r="R692" s="1"/>
    </row>
    <row r="693" spans="1:18" ht="13">
      <c r="A693" s="1"/>
      <c r="B693" s="50"/>
      <c r="C693" s="50"/>
      <c r="D693" s="1"/>
      <c r="H693" s="1"/>
      <c r="Q693" s="1"/>
      <c r="R693" s="1"/>
    </row>
    <row r="694" spans="1:18" ht="13">
      <c r="A694" s="1"/>
      <c r="B694" s="50"/>
      <c r="C694" s="50"/>
      <c r="D694" s="1"/>
      <c r="H694" s="1"/>
      <c r="Q694" s="1"/>
      <c r="R694" s="1"/>
    </row>
    <row r="695" spans="1:18" ht="13">
      <c r="A695" s="1"/>
      <c r="B695" s="50"/>
      <c r="C695" s="50"/>
      <c r="D695" s="1"/>
      <c r="H695" s="1"/>
      <c r="Q695" s="1"/>
      <c r="R695" s="1"/>
    </row>
    <row r="696" spans="1:18" ht="13">
      <c r="A696" s="1"/>
      <c r="B696" s="50"/>
      <c r="C696" s="50"/>
      <c r="D696" s="1"/>
      <c r="H696" s="1"/>
      <c r="Q696" s="1"/>
      <c r="R696" s="1"/>
    </row>
    <row r="697" spans="1:18" ht="13">
      <c r="A697" s="1"/>
      <c r="B697" s="50"/>
      <c r="C697" s="50"/>
      <c r="D697" s="1"/>
      <c r="H697" s="1"/>
      <c r="Q697" s="1"/>
      <c r="R697" s="1"/>
    </row>
    <row r="698" spans="1:18" ht="13">
      <c r="A698" s="1"/>
      <c r="B698" s="50"/>
      <c r="C698" s="50"/>
      <c r="D698" s="1"/>
      <c r="H698" s="1"/>
      <c r="Q698" s="1"/>
      <c r="R698" s="1"/>
    </row>
    <row r="699" spans="1:18" ht="13">
      <c r="A699" s="1"/>
      <c r="B699" s="50"/>
      <c r="C699" s="50"/>
      <c r="D699" s="1"/>
      <c r="H699" s="1"/>
      <c r="Q699" s="1"/>
      <c r="R699" s="1"/>
    </row>
    <row r="700" spans="1:18" ht="13">
      <c r="A700" s="1"/>
      <c r="B700" s="50"/>
      <c r="C700" s="50"/>
      <c r="D700" s="1"/>
      <c r="H700" s="1"/>
      <c r="Q700" s="1"/>
      <c r="R700" s="1"/>
    </row>
    <row r="701" spans="1:18" ht="13">
      <c r="A701" s="1"/>
      <c r="B701" s="50"/>
      <c r="C701" s="50"/>
      <c r="D701" s="1"/>
      <c r="H701" s="1"/>
      <c r="Q701" s="1"/>
      <c r="R701" s="1"/>
    </row>
    <row r="702" spans="1:18" ht="13">
      <c r="A702" s="1"/>
      <c r="B702" s="50"/>
      <c r="C702" s="50"/>
      <c r="D702" s="1"/>
      <c r="H702" s="1"/>
      <c r="Q702" s="1"/>
      <c r="R702" s="1"/>
    </row>
    <row r="703" spans="1:18" ht="13">
      <c r="A703" s="1"/>
      <c r="B703" s="50"/>
      <c r="C703" s="50"/>
      <c r="D703" s="1"/>
      <c r="H703" s="1"/>
      <c r="Q703" s="1"/>
      <c r="R703" s="1"/>
    </row>
    <row r="704" spans="1:18" ht="13">
      <c r="A704" s="1"/>
      <c r="B704" s="50"/>
      <c r="C704" s="50"/>
      <c r="D704" s="1"/>
      <c r="H704" s="1"/>
      <c r="Q704" s="1"/>
      <c r="R704" s="1"/>
    </row>
    <row r="705" spans="1:18" ht="13">
      <c r="A705" s="1"/>
      <c r="B705" s="50"/>
      <c r="C705" s="50"/>
      <c r="D705" s="1"/>
      <c r="H705" s="1"/>
      <c r="Q705" s="1"/>
      <c r="R705" s="1"/>
    </row>
    <row r="706" spans="1:18" ht="13">
      <c r="A706" s="1"/>
      <c r="B706" s="50"/>
      <c r="C706" s="50"/>
      <c r="D706" s="1"/>
      <c r="H706" s="1"/>
      <c r="Q706" s="1"/>
      <c r="R706" s="1"/>
    </row>
    <row r="707" spans="1:18" ht="13">
      <c r="A707" s="1"/>
      <c r="B707" s="50"/>
      <c r="C707" s="50"/>
      <c r="D707" s="1"/>
      <c r="H707" s="1"/>
      <c r="Q707" s="1"/>
      <c r="R707" s="1"/>
    </row>
    <row r="708" spans="1:18" ht="13">
      <c r="A708" s="1"/>
      <c r="B708" s="50"/>
      <c r="C708" s="50"/>
      <c r="D708" s="1"/>
      <c r="H708" s="1"/>
      <c r="Q708" s="1"/>
      <c r="R708" s="1"/>
    </row>
    <row r="709" spans="1:18" ht="13">
      <c r="A709" s="1"/>
      <c r="B709" s="50"/>
      <c r="C709" s="50"/>
      <c r="D709" s="1"/>
      <c r="H709" s="1"/>
      <c r="Q709" s="1"/>
      <c r="R709" s="1"/>
    </row>
    <row r="710" spans="1:18" ht="13">
      <c r="A710" s="1"/>
      <c r="B710" s="50"/>
      <c r="C710" s="50"/>
      <c r="D710" s="1"/>
      <c r="H710" s="1"/>
      <c r="Q710" s="1"/>
      <c r="R710" s="1"/>
    </row>
    <row r="711" spans="1:18" ht="13">
      <c r="A711" s="1"/>
      <c r="B711" s="50"/>
      <c r="C711" s="50"/>
      <c r="D711" s="1"/>
      <c r="H711" s="1"/>
      <c r="Q711" s="1"/>
      <c r="R711" s="1"/>
    </row>
    <row r="712" spans="1:18" ht="13">
      <c r="A712" s="1"/>
      <c r="B712" s="50"/>
      <c r="C712" s="50"/>
      <c r="D712" s="1"/>
      <c r="H712" s="1"/>
      <c r="Q712" s="1"/>
      <c r="R712" s="1"/>
    </row>
    <row r="713" spans="1:18" ht="13">
      <c r="A713" s="1"/>
      <c r="B713" s="50"/>
      <c r="C713" s="50"/>
      <c r="D713" s="1"/>
      <c r="H713" s="1"/>
      <c r="Q713" s="1"/>
      <c r="R713" s="1"/>
    </row>
    <row r="714" spans="1:18" ht="13">
      <c r="A714" s="1"/>
      <c r="B714" s="50"/>
      <c r="C714" s="50"/>
      <c r="D714" s="1"/>
      <c r="H714" s="1"/>
      <c r="Q714" s="1"/>
      <c r="R714" s="1"/>
    </row>
    <row r="715" spans="1:18" ht="13">
      <c r="A715" s="1"/>
      <c r="B715" s="50"/>
      <c r="C715" s="50"/>
      <c r="D715" s="1"/>
      <c r="H715" s="1"/>
      <c r="Q715" s="1"/>
      <c r="R715" s="1"/>
    </row>
    <row r="716" spans="1:18" ht="13">
      <c r="A716" s="1"/>
      <c r="B716" s="50"/>
      <c r="C716" s="50"/>
      <c r="D716" s="1"/>
      <c r="H716" s="1"/>
      <c r="Q716" s="1"/>
      <c r="R716" s="1"/>
    </row>
    <row r="717" spans="1:18" ht="13">
      <c r="A717" s="1"/>
      <c r="B717" s="50"/>
      <c r="C717" s="50"/>
      <c r="D717" s="1"/>
      <c r="H717" s="1"/>
      <c r="Q717" s="1"/>
      <c r="R717" s="1"/>
    </row>
    <row r="718" spans="1:18" ht="13">
      <c r="A718" s="1"/>
      <c r="B718" s="50"/>
      <c r="C718" s="50"/>
      <c r="D718" s="1"/>
      <c r="H718" s="1"/>
      <c r="Q718" s="1"/>
      <c r="R718" s="1"/>
    </row>
    <row r="719" spans="1:18" ht="13">
      <c r="A719" s="1"/>
      <c r="B719" s="50"/>
      <c r="C719" s="50"/>
      <c r="D719" s="1"/>
      <c r="H719" s="1"/>
      <c r="Q719" s="1"/>
      <c r="R719" s="1"/>
    </row>
    <row r="720" spans="1:18" ht="13">
      <c r="A720" s="1"/>
      <c r="B720" s="50"/>
      <c r="C720" s="50"/>
      <c r="D720" s="1"/>
      <c r="H720" s="1"/>
      <c r="Q720" s="1"/>
      <c r="R720" s="1"/>
    </row>
    <row r="721" spans="1:18" ht="13">
      <c r="A721" s="1"/>
      <c r="B721" s="50"/>
      <c r="C721" s="50"/>
      <c r="D721" s="1"/>
      <c r="H721" s="1"/>
      <c r="Q721" s="1"/>
      <c r="R721" s="1"/>
    </row>
    <row r="722" spans="1:18" ht="13">
      <c r="A722" s="1"/>
      <c r="B722" s="50"/>
      <c r="C722" s="50"/>
      <c r="D722" s="1"/>
      <c r="H722" s="1"/>
      <c r="Q722" s="1"/>
      <c r="R722" s="1"/>
    </row>
    <row r="723" spans="1:18" ht="13">
      <c r="A723" s="1"/>
      <c r="B723" s="50"/>
      <c r="C723" s="50"/>
      <c r="D723" s="1"/>
      <c r="H723" s="1"/>
      <c r="Q723" s="1"/>
      <c r="R723" s="1"/>
    </row>
    <row r="724" spans="1:18" ht="13">
      <c r="A724" s="1"/>
      <c r="B724" s="50"/>
      <c r="C724" s="50"/>
      <c r="D724" s="1"/>
      <c r="H724" s="1"/>
      <c r="Q724" s="1"/>
      <c r="R724" s="1"/>
    </row>
    <row r="725" spans="1:18" ht="13">
      <c r="A725" s="1"/>
      <c r="B725" s="50"/>
      <c r="C725" s="50"/>
      <c r="D725" s="1"/>
      <c r="H725" s="1"/>
      <c r="Q725" s="1"/>
      <c r="R725" s="1"/>
    </row>
    <row r="726" spans="1:18" ht="13">
      <c r="A726" s="1"/>
      <c r="B726" s="50"/>
      <c r="C726" s="50"/>
      <c r="D726" s="1"/>
      <c r="H726" s="1"/>
      <c r="Q726" s="1"/>
      <c r="R726" s="1"/>
    </row>
    <row r="727" spans="1:18" ht="13">
      <c r="A727" s="1"/>
      <c r="B727" s="50"/>
      <c r="C727" s="50"/>
      <c r="D727" s="1"/>
      <c r="H727" s="1"/>
      <c r="Q727" s="1"/>
      <c r="R727" s="1"/>
    </row>
    <row r="728" spans="1:18" ht="13">
      <c r="A728" s="1"/>
      <c r="B728" s="50"/>
      <c r="C728" s="50"/>
      <c r="D728" s="1"/>
      <c r="H728" s="1"/>
      <c r="Q728" s="1"/>
      <c r="R728" s="1"/>
    </row>
    <row r="729" spans="1:18" ht="13">
      <c r="A729" s="1"/>
      <c r="B729" s="50"/>
      <c r="C729" s="50"/>
      <c r="D729" s="1"/>
      <c r="H729" s="1"/>
      <c r="Q729" s="1"/>
      <c r="R729" s="1"/>
    </row>
    <row r="730" spans="1:18" ht="13">
      <c r="A730" s="1"/>
      <c r="B730" s="50"/>
      <c r="C730" s="50"/>
      <c r="D730" s="1"/>
      <c r="H730" s="1"/>
      <c r="Q730" s="1"/>
      <c r="R730" s="1"/>
    </row>
    <row r="731" spans="1:18" ht="13">
      <c r="A731" s="1"/>
      <c r="B731" s="50"/>
      <c r="C731" s="50"/>
      <c r="D731" s="1"/>
      <c r="H731" s="1"/>
      <c r="Q731" s="1"/>
      <c r="R731" s="1"/>
    </row>
    <row r="732" spans="1:18" ht="13">
      <c r="A732" s="1"/>
      <c r="B732" s="50"/>
      <c r="C732" s="50"/>
      <c r="D732" s="1"/>
      <c r="H732" s="1"/>
      <c r="Q732" s="1"/>
      <c r="R732" s="1"/>
    </row>
    <row r="733" spans="1:18" ht="13">
      <c r="A733" s="1"/>
      <c r="B733" s="50"/>
      <c r="C733" s="50"/>
      <c r="D733" s="1"/>
      <c r="H733" s="1"/>
      <c r="Q733" s="1"/>
      <c r="R733" s="1"/>
    </row>
    <row r="734" spans="1:18" ht="13">
      <c r="A734" s="1"/>
      <c r="B734" s="50"/>
      <c r="C734" s="50"/>
      <c r="D734" s="1"/>
      <c r="H734" s="1"/>
      <c r="Q734" s="1"/>
      <c r="R734" s="1"/>
    </row>
    <row r="735" spans="1:18" ht="13">
      <c r="A735" s="1"/>
      <c r="B735" s="50"/>
      <c r="C735" s="50"/>
      <c r="D735" s="1"/>
      <c r="H735" s="1"/>
      <c r="Q735" s="1"/>
      <c r="R735" s="1"/>
    </row>
    <row r="736" spans="1:18" ht="13">
      <c r="A736" s="1"/>
      <c r="B736" s="50"/>
      <c r="C736" s="50"/>
      <c r="D736" s="1"/>
      <c r="H736" s="1"/>
      <c r="Q736" s="1"/>
      <c r="R736" s="1"/>
    </row>
    <row r="737" spans="1:18" ht="13">
      <c r="A737" s="1"/>
      <c r="B737" s="50"/>
      <c r="C737" s="50"/>
      <c r="D737" s="1"/>
      <c r="H737" s="1"/>
      <c r="Q737" s="1"/>
      <c r="R737" s="1"/>
    </row>
    <row r="738" spans="1:18" ht="13">
      <c r="A738" s="1"/>
      <c r="B738" s="50"/>
      <c r="C738" s="50"/>
      <c r="D738" s="1"/>
      <c r="H738" s="1"/>
      <c r="Q738" s="1"/>
      <c r="R738" s="1"/>
    </row>
    <row r="739" spans="1:18" ht="13">
      <c r="A739" s="1"/>
      <c r="B739" s="50"/>
      <c r="C739" s="50"/>
      <c r="D739" s="1"/>
      <c r="H739" s="1"/>
      <c r="Q739" s="1"/>
      <c r="R739" s="1"/>
    </row>
    <row r="740" spans="1:18" ht="13">
      <c r="A740" s="1"/>
      <c r="B740" s="50"/>
      <c r="C740" s="50"/>
      <c r="D740" s="1"/>
      <c r="H740" s="1"/>
      <c r="Q740" s="1"/>
      <c r="R740" s="1"/>
    </row>
    <row r="741" spans="1:18" ht="13">
      <c r="A741" s="1"/>
      <c r="B741" s="50"/>
      <c r="C741" s="50"/>
      <c r="D741" s="1"/>
      <c r="H741" s="1"/>
      <c r="Q741" s="1"/>
      <c r="R741" s="1"/>
    </row>
    <row r="742" spans="1:18" ht="13">
      <c r="A742" s="1"/>
      <c r="B742" s="50"/>
      <c r="C742" s="50"/>
      <c r="D742" s="1"/>
      <c r="H742" s="1"/>
      <c r="Q742" s="1"/>
      <c r="R742" s="1"/>
    </row>
    <row r="743" spans="1:18" ht="13">
      <c r="A743" s="1"/>
      <c r="B743" s="50"/>
      <c r="C743" s="50"/>
      <c r="D743" s="1"/>
      <c r="H743" s="1"/>
      <c r="Q743" s="1"/>
      <c r="R743" s="1"/>
    </row>
    <row r="744" spans="1:18" ht="13">
      <c r="A744" s="1"/>
      <c r="B744" s="50"/>
      <c r="C744" s="50"/>
      <c r="D744" s="1"/>
      <c r="H744" s="1"/>
      <c r="Q744" s="1"/>
      <c r="R744" s="1"/>
    </row>
    <row r="745" spans="1:18" ht="13">
      <c r="A745" s="1"/>
      <c r="B745" s="50"/>
      <c r="C745" s="50"/>
      <c r="D745" s="1"/>
      <c r="H745" s="1"/>
      <c r="Q745" s="1"/>
      <c r="R745" s="1"/>
    </row>
    <row r="746" spans="1:18" ht="13">
      <c r="A746" s="1"/>
      <c r="B746" s="50"/>
      <c r="C746" s="50"/>
      <c r="D746" s="1"/>
      <c r="H746" s="1"/>
      <c r="Q746" s="1"/>
      <c r="R746" s="1"/>
    </row>
    <row r="747" spans="1:18" ht="13">
      <c r="A747" s="1"/>
      <c r="B747" s="50"/>
      <c r="C747" s="50"/>
      <c r="D747" s="1"/>
      <c r="H747" s="1"/>
      <c r="Q747" s="1"/>
      <c r="R747" s="1"/>
    </row>
    <row r="748" spans="1:18" ht="13">
      <c r="A748" s="1"/>
      <c r="B748" s="50"/>
      <c r="C748" s="50"/>
      <c r="D748" s="1"/>
      <c r="H748" s="1"/>
      <c r="Q748" s="1"/>
      <c r="R748" s="1"/>
    </row>
    <row r="749" spans="1:18" ht="13">
      <c r="A749" s="1"/>
      <c r="B749" s="50"/>
      <c r="C749" s="50"/>
      <c r="D749" s="1"/>
      <c r="H749" s="1"/>
      <c r="Q749" s="1"/>
      <c r="R749" s="1"/>
    </row>
    <row r="750" spans="1:18" ht="13">
      <c r="A750" s="1"/>
      <c r="B750" s="50"/>
      <c r="C750" s="50"/>
      <c r="D750" s="1"/>
      <c r="H750" s="1"/>
      <c r="Q750" s="1"/>
      <c r="R750" s="1"/>
    </row>
    <row r="751" spans="1:18" ht="13">
      <c r="A751" s="1"/>
      <c r="B751" s="50"/>
      <c r="C751" s="50"/>
      <c r="D751" s="1"/>
      <c r="H751" s="1"/>
      <c r="Q751" s="1"/>
      <c r="R751" s="1"/>
    </row>
    <row r="752" spans="1:18" ht="13">
      <c r="A752" s="1"/>
      <c r="B752" s="50"/>
      <c r="C752" s="50"/>
      <c r="D752" s="1"/>
      <c r="H752" s="1"/>
      <c r="Q752" s="1"/>
      <c r="R752" s="1"/>
    </row>
    <row r="753" spans="1:18" ht="13">
      <c r="A753" s="1"/>
      <c r="B753" s="50"/>
      <c r="C753" s="50"/>
      <c r="D753" s="1"/>
      <c r="H753" s="1"/>
      <c r="Q753" s="1"/>
      <c r="R753" s="1"/>
    </row>
    <row r="754" spans="1:18" ht="13">
      <c r="A754" s="1"/>
      <c r="B754" s="50"/>
      <c r="C754" s="50"/>
      <c r="D754" s="1"/>
      <c r="H754" s="1"/>
      <c r="Q754" s="1"/>
      <c r="R754" s="1"/>
    </row>
    <row r="755" spans="1:18" ht="13">
      <c r="A755" s="1"/>
      <c r="B755" s="50"/>
      <c r="C755" s="50"/>
      <c r="D755" s="1"/>
      <c r="H755" s="1"/>
      <c r="Q755" s="1"/>
      <c r="R755" s="1"/>
    </row>
    <row r="756" spans="1:18" ht="13">
      <c r="A756" s="1"/>
      <c r="B756" s="50"/>
      <c r="C756" s="50"/>
      <c r="D756" s="1"/>
      <c r="H756" s="1"/>
      <c r="Q756" s="1"/>
      <c r="R756" s="1"/>
    </row>
    <row r="757" spans="1:18" ht="13">
      <c r="A757" s="1"/>
      <c r="B757" s="50"/>
      <c r="C757" s="50"/>
      <c r="D757" s="1"/>
      <c r="H757" s="1"/>
      <c r="Q757" s="1"/>
      <c r="R757" s="1"/>
    </row>
    <row r="758" spans="1:18" ht="13">
      <c r="A758" s="1"/>
      <c r="B758" s="50"/>
      <c r="C758" s="50"/>
      <c r="D758" s="1"/>
      <c r="H758" s="1"/>
      <c r="Q758" s="1"/>
      <c r="R758" s="1"/>
    </row>
    <row r="759" spans="1:18" ht="13">
      <c r="A759" s="1"/>
      <c r="B759" s="50"/>
      <c r="C759" s="50"/>
      <c r="D759" s="1"/>
      <c r="H759" s="1"/>
      <c r="Q759" s="1"/>
      <c r="R759" s="1"/>
    </row>
    <row r="760" spans="1:18" ht="13">
      <c r="A760" s="1"/>
      <c r="B760" s="50"/>
      <c r="C760" s="50"/>
      <c r="D760" s="1"/>
      <c r="H760" s="1"/>
      <c r="Q760" s="1"/>
      <c r="R760" s="1"/>
    </row>
    <row r="761" spans="1:18" ht="13">
      <c r="A761" s="1"/>
      <c r="B761" s="50"/>
      <c r="C761" s="50"/>
      <c r="D761" s="1"/>
      <c r="H761" s="1"/>
      <c r="Q761" s="1"/>
      <c r="R761" s="1"/>
    </row>
    <row r="762" spans="1:18" ht="13">
      <c r="A762" s="1"/>
      <c r="B762" s="50"/>
      <c r="C762" s="50"/>
      <c r="D762" s="1"/>
      <c r="H762" s="1"/>
      <c r="Q762" s="1"/>
      <c r="R762" s="1"/>
    </row>
    <row r="763" spans="1:18" ht="13">
      <c r="A763" s="1"/>
      <c r="B763" s="50"/>
      <c r="C763" s="50"/>
      <c r="D763" s="1"/>
      <c r="H763" s="1"/>
      <c r="Q763" s="1"/>
      <c r="R763" s="1"/>
    </row>
    <row r="764" spans="1:18" ht="13">
      <c r="A764" s="1"/>
      <c r="B764" s="50"/>
      <c r="C764" s="50"/>
      <c r="D764" s="1"/>
      <c r="H764" s="1"/>
      <c r="Q764" s="1"/>
      <c r="R764" s="1"/>
    </row>
    <row r="765" spans="1:18" ht="13">
      <c r="A765" s="1"/>
      <c r="B765" s="50"/>
      <c r="C765" s="50"/>
      <c r="D765" s="1"/>
      <c r="H765" s="1"/>
      <c r="Q765" s="1"/>
      <c r="R765" s="1"/>
    </row>
    <row r="766" spans="1:18" ht="13">
      <c r="A766" s="1"/>
      <c r="B766" s="50"/>
      <c r="C766" s="50"/>
      <c r="D766" s="1"/>
      <c r="H766" s="1"/>
      <c r="Q766" s="1"/>
      <c r="R766" s="1"/>
    </row>
    <row r="767" spans="1:18" ht="13">
      <c r="A767" s="1"/>
      <c r="B767" s="50"/>
      <c r="C767" s="50"/>
      <c r="D767" s="1"/>
      <c r="H767" s="1"/>
      <c r="Q767" s="1"/>
      <c r="R767" s="1"/>
    </row>
    <row r="768" spans="1:18" ht="13">
      <c r="A768" s="1"/>
      <c r="B768" s="50"/>
      <c r="C768" s="50"/>
      <c r="D768" s="1"/>
      <c r="H768" s="1"/>
      <c r="Q768" s="1"/>
      <c r="R768" s="1"/>
    </row>
    <row r="769" spans="1:18" ht="13">
      <c r="A769" s="1"/>
      <c r="B769" s="50"/>
      <c r="C769" s="50"/>
      <c r="D769" s="1"/>
      <c r="H769" s="1"/>
      <c r="Q769" s="1"/>
      <c r="R769" s="1"/>
    </row>
    <row r="770" spans="1:18" ht="13">
      <c r="A770" s="1"/>
      <c r="B770" s="50"/>
      <c r="C770" s="50"/>
      <c r="D770" s="1"/>
      <c r="H770" s="1"/>
      <c r="Q770" s="1"/>
      <c r="R770" s="1"/>
    </row>
    <row r="771" spans="1:18" ht="13">
      <c r="A771" s="1"/>
      <c r="B771" s="50"/>
      <c r="C771" s="50"/>
      <c r="D771" s="1"/>
      <c r="H771" s="1"/>
      <c r="Q771" s="1"/>
      <c r="R771" s="1"/>
    </row>
    <row r="772" spans="1:18" ht="13">
      <c r="A772" s="1"/>
      <c r="B772" s="50"/>
      <c r="C772" s="50"/>
      <c r="D772" s="1"/>
      <c r="H772" s="1"/>
      <c r="Q772" s="1"/>
      <c r="R772" s="1"/>
    </row>
    <row r="773" spans="1:18" ht="13">
      <c r="A773" s="1"/>
      <c r="B773" s="50"/>
      <c r="C773" s="50"/>
      <c r="D773" s="1"/>
      <c r="H773" s="1"/>
      <c r="Q773" s="1"/>
      <c r="R773" s="1"/>
    </row>
    <row r="774" spans="1:18" ht="13">
      <c r="A774" s="1"/>
      <c r="B774" s="50"/>
      <c r="C774" s="50"/>
      <c r="D774" s="1"/>
      <c r="H774" s="1"/>
      <c r="Q774" s="1"/>
      <c r="R774" s="1"/>
    </row>
    <row r="775" spans="1:18" ht="13">
      <c r="A775" s="1"/>
      <c r="B775" s="50"/>
      <c r="C775" s="50"/>
      <c r="D775" s="1"/>
      <c r="H775" s="1"/>
      <c r="Q775" s="1"/>
      <c r="R775" s="1"/>
    </row>
    <row r="776" spans="1:18" ht="13">
      <c r="A776" s="1"/>
      <c r="B776" s="50"/>
      <c r="C776" s="50"/>
      <c r="D776" s="1"/>
      <c r="H776" s="1"/>
      <c r="Q776" s="1"/>
      <c r="R776" s="1"/>
    </row>
    <row r="777" spans="1:18" ht="13">
      <c r="A777" s="1"/>
      <c r="B777" s="50"/>
      <c r="C777" s="50"/>
      <c r="D777" s="1"/>
      <c r="H777" s="1"/>
      <c r="Q777" s="1"/>
      <c r="R777" s="1"/>
    </row>
    <row r="778" spans="1:18" ht="13">
      <c r="A778" s="1"/>
      <c r="B778" s="50"/>
      <c r="C778" s="50"/>
      <c r="D778" s="1"/>
      <c r="H778" s="1"/>
      <c r="Q778" s="1"/>
      <c r="R778" s="1"/>
    </row>
    <row r="779" spans="1:18" ht="13">
      <c r="A779" s="1"/>
      <c r="B779" s="50"/>
      <c r="C779" s="50"/>
      <c r="D779" s="1"/>
      <c r="H779" s="1"/>
      <c r="Q779" s="1"/>
      <c r="R779" s="1"/>
    </row>
    <row r="780" spans="1:18" ht="13">
      <c r="A780" s="1"/>
      <c r="B780" s="50"/>
      <c r="C780" s="50"/>
      <c r="D780" s="1"/>
      <c r="H780" s="1"/>
      <c r="Q780" s="1"/>
      <c r="R780" s="1"/>
    </row>
    <row r="781" spans="1:18" ht="13">
      <c r="A781" s="1"/>
      <c r="B781" s="50"/>
      <c r="C781" s="50"/>
      <c r="D781" s="1"/>
      <c r="H781" s="1"/>
      <c r="Q781" s="1"/>
      <c r="R781" s="1"/>
    </row>
    <row r="782" spans="1:18" ht="13">
      <c r="A782" s="1"/>
      <c r="B782" s="50"/>
      <c r="C782" s="50"/>
      <c r="D782" s="1"/>
      <c r="H782" s="1"/>
      <c r="Q782" s="1"/>
      <c r="R782" s="1"/>
    </row>
    <row r="783" spans="1:18" ht="13">
      <c r="A783" s="1"/>
      <c r="B783" s="50"/>
      <c r="C783" s="50"/>
      <c r="D783" s="1"/>
      <c r="H783" s="1"/>
      <c r="Q783" s="1"/>
      <c r="R783" s="1"/>
    </row>
    <row r="784" spans="1:18" ht="13">
      <c r="A784" s="1"/>
      <c r="B784" s="50"/>
      <c r="C784" s="50"/>
      <c r="D784" s="1"/>
      <c r="H784" s="1"/>
      <c r="Q784" s="1"/>
      <c r="R784" s="1"/>
    </row>
    <row r="785" spans="1:18" ht="13">
      <c r="A785" s="1"/>
      <c r="B785" s="50"/>
      <c r="C785" s="50"/>
      <c r="D785" s="1"/>
      <c r="H785" s="1"/>
      <c r="Q785" s="1"/>
      <c r="R785" s="1"/>
    </row>
    <row r="786" spans="1:18" ht="13">
      <c r="A786" s="1"/>
      <c r="B786" s="50"/>
      <c r="C786" s="50"/>
      <c r="D786" s="1"/>
      <c r="H786" s="1"/>
      <c r="Q786" s="1"/>
      <c r="R786" s="1"/>
    </row>
    <row r="787" spans="1:18" ht="13">
      <c r="A787" s="1"/>
      <c r="B787" s="50"/>
      <c r="C787" s="50"/>
      <c r="D787" s="1"/>
      <c r="H787" s="1"/>
      <c r="Q787" s="1"/>
      <c r="R787" s="1"/>
    </row>
    <row r="788" spans="1:18" ht="13">
      <c r="A788" s="1"/>
      <c r="B788" s="50"/>
      <c r="C788" s="50"/>
      <c r="D788" s="1"/>
      <c r="H788" s="1"/>
      <c r="Q788" s="1"/>
      <c r="R788" s="1"/>
    </row>
    <row r="789" spans="1:18" ht="13">
      <c r="A789" s="1"/>
      <c r="B789" s="50"/>
      <c r="C789" s="50"/>
      <c r="D789" s="1"/>
      <c r="H789" s="1"/>
      <c r="Q789" s="1"/>
      <c r="R789" s="1"/>
    </row>
    <row r="790" spans="1:18" ht="13">
      <c r="A790" s="1"/>
      <c r="B790" s="50"/>
      <c r="C790" s="50"/>
      <c r="D790" s="1"/>
      <c r="H790" s="1"/>
      <c r="Q790" s="1"/>
      <c r="R790" s="1"/>
    </row>
    <row r="791" spans="1:18" ht="13">
      <c r="A791" s="1"/>
      <c r="B791" s="50"/>
      <c r="C791" s="50"/>
      <c r="D791" s="1"/>
      <c r="H791" s="1"/>
      <c r="Q791" s="1"/>
      <c r="R791" s="1"/>
    </row>
    <row r="792" spans="1:18" ht="13">
      <c r="A792" s="1"/>
      <c r="B792" s="50"/>
      <c r="C792" s="50"/>
      <c r="D792" s="1"/>
      <c r="H792" s="1"/>
      <c r="Q792" s="1"/>
      <c r="R792" s="1"/>
    </row>
    <row r="793" spans="1:18" ht="13">
      <c r="A793" s="1"/>
      <c r="B793" s="50"/>
      <c r="C793" s="50"/>
      <c r="D793" s="1"/>
      <c r="H793" s="1"/>
      <c r="Q793" s="1"/>
      <c r="R793" s="1"/>
    </row>
    <row r="794" spans="1:18" ht="13">
      <c r="A794" s="1"/>
      <c r="B794" s="50"/>
      <c r="C794" s="50"/>
      <c r="D794" s="1"/>
      <c r="H794" s="1"/>
      <c r="Q794" s="1"/>
      <c r="R794" s="1"/>
    </row>
    <row r="795" spans="1:18" ht="13">
      <c r="A795" s="1"/>
      <c r="B795" s="50"/>
      <c r="C795" s="50"/>
      <c r="D795" s="1"/>
      <c r="H795" s="1"/>
      <c r="Q795" s="1"/>
      <c r="R795" s="1"/>
    </row>
    <row r="796" spans="1:18" ht="13">
      <c r="A796" s="1"/>
      <c r="B796" s="50"/>
      <c r="C796" s="50"/>
      <c r="D796" s="1"/>
      <c r="H796" s="1"/>
      <c r="Q796" s="1"/>
      <c r="R796" s="1"/>
    </row>
    <row r="797" spans="1:18" ht="13">
      <c r="A797" s="1"/>
      <c r="B797" s="50"/>
      <c r="C797" s="50"/>
      <c r="D797" s="1"/>
      <c r="H797" s="1"/>
      <c r="Q797" s="1"/>
      <c r="R797" s="1"/>
    </row>
    <row r="798" spans="1:18" ht="13">
      <c r="A798" s="1"/>
      <c r="B798" s="50"/>
      <c r="C798" s="50"/>
      <c r="D798" s="1"/>
      <c r="H798" s="1"/>
      <c r="Q798" s="1"/>
      <c r="R798" s="1"/>
    </row>
    <row r="799" spans="1:18" ht="13">
      <c r="A799" s="1"/>
      <c r="B799" s="50"/>
      <c r="C799" s="50"/>
      <c r="D799" s="1"/>
      <c r="H799" s="1"/>
      <c r="Q799" s="1"/>
      <c r="R799" s="1"/>
    </row>
    <row r="800" spans="1:18" ht="13">
      <c r="A800" s="1"/>
      <c r="B800" s="50"/>
      <c r="C800" s="50"/>
      <c r="D800" s="1"/>
      <c r="H800" s="1"/>
      <c r="Q800" s="1"/>
      <c r="R800" s="1"/>
    </row>
    <row r="801" spans="1:18" ht="13">
      <c r="A801" s="1"/>
      <c r="B801" s="50"/>
      <c r="C801" s="50"/>
      <c r="D801" s="1"/>
      <c r="H801" s="1"/>
      <c r="Q801" s="1"/>
      <c r="R801" s="1"/>
    </row>
    <row r="802" spans="1:18" ht="13">
      <c r="A802" s="1"/>
      <c r="B802" s="50"/>
      <c r="C802" s="50"/>
      <c r="D802" s="1"/>
      <c r="H802" s="1"/>
      <c r="Q802" s="1"/>
      <c r="R802" s="1"/>
    </row>
    <row r="803" spans="1:18" ht="13">
      <c r="A803" s="1"/>
      <c r="B803" s="50"/>
      <c r="C803" s="50"/>
      <c r="D803" s="1"/>
      <c r="H803" s="1"/>
      <c r="Q803" s="1"/>
      <c r="R803" s="1"/>
    </row>
    <row r="804" spans="1:18" ht="13">
      <c r="A804" s="1"/>
      <c r="B804" s="50"/>
      <c r="C804" s="50"/>
      <c r="D804" s="1"/>
      <c r="H804" s="1"/>
      <c r="Q804" s="1"/>
      <c r="R804" s="1"/>
    </row>
    <row r="805" spans="1:18" ht="13">
      <c r="A805" s="1"/>
      <c r="B805" s="50"/>
      <c r="C805" s="50"/>
      <c r="D805" s="1"/>
      <c r="H805" s="1"/>
      <c r="Q805" s="1"/>
      <c r="R805" s="1"/>
    </row>
    <row r="806" spans="1:18" ht="13">
      <c r="A806" s="1"/>
      <c r="B806" s="50"/>
      <c r="C806" s="50"/>
      <c r="D806" s="1"/>
      <c r="H806" s="1"/>
      <c r="Q806" s="1"/>
      <c r="R806" s="1"/>
    </row>
    <row r="807" spans="1:18" ht="13">
      <c r="A807" s="1"/>
      <c r="B807" s="50"/>
      <c r="C807" s="50"/>
      <c r="D807" s="1"/>
      <c r="H807" s="1"/>
      <c r="Q807" s="1"/>
      <c r="R807" s="1"/>
    </row>
    <row r="808" spans="1:18" ht="13">
      <c r="A808" s="1"/>
      <c r="B808" s="50"/>
      <c r="C808" s="50"/>
      <c r="D808" s="1"/>
      <c r="H808" s="1"/>
      <c r="Q808" s="1"/>
      <c r="R808" s="1"/>
    </row>
    <row r="809" spans="1:18" ht="13">
      <c r="A809" s="1"/>
      <c r="B809" s="50"/>
      <c r="C809" s="50"/>
      <c r="D809" s="1"/>
      <c r="H809" s="1"/>
      <c r="Q809" s="1"/>
      <c r="R809" s="1"/>
    </row>
    <row r="810" spans="1:18" ht="13">
      <c r="A810" s="1"/>
      <c r="B810" s="50"/>
      <c r="C810" s="50"/>
      <c r="D810" s="1"/>
      <c r="H810" s="1"/>
      <c r="Q810" s="1"/>
      <c r="R810" s="1"/>
    </row>
    <row r="811" spans="1:18" ht="13">
      <c r="A811" s="1"/>
      <c r="B811" s="50"/>
      <c r="C811" s="50"/>
      <c r="D811" s="1"/>
      <c r="H811" s="1"/>
      <c r="Q811" s="1"/>
      <c r="R811" s="1"/>
    </row>
    <row r="812" spans="1:18" ht="13">
      <c r="A812" s="1"/>
      <c r="B812" s="50"/>
      <c r="C812" s="50"/>
      <c r="D812" s="1"/>
      <c r="H812" s="1"/>
      <c r="Q812" s="1"/>
      <c r="R812" s="1"/>
    </row>
    <row r="813" spans="1:18" ht="13">
      <c r="A813" s="1"/>
      <c r="B813" s="50"/>
      <c r="C813" s="50"/>
      <c r="D813" s="1"/>
      <c r="H813" s="1"/>
      <c r="Q813" s="1"/>
      <c r="R813" s="1"/>
    </row>
    <row r="814" spans="1:18" ht="13">
      <c r="A814" s="1"/>
      <c r="B814" s="50"/>
      <c r="C814" s="50"/>
      <c r="D814" s="1"/>
      <c r="H814" s="1"/>
      <c r="Q814" s="1"/>
      <c r="R814" s="1"/>
    </row>
    <row r="815" spans="1:18" ht="13">
      <c r="A815" s="1"/>
      <c r="B815" s="50"/>
      <c r="C815" s="50"/>
      <c r="D815" s="1"/>
      <c r="H815" s="1"/>
      <c r="Q815" s="1"/>
      <c r="R815" s="1"/>
    </row>
    <row r="816" spans="1:18" ht="13">
      <c r="A816" s="1"/>
      <c r="B816" s="50"/>
      <c r="C816" s="50"/>
      <c r="D816" s="1"/>
      <c r="H816" s="1"/>
      <c r="Q816" s="1"/>
      <c r="R816" s="1"/>
    </row>
    <row r="817" spans="1:18" ht="13">
      <c r="A817" s="1"/>
      <c r="B817" s="50"/>
      <c r="C817" s="50"/>
      <c r="D817" s="1"/>
      <c r="H817" s="1"/>
      <c r="Q817" s="1"/>
      <c r="R817" s="1"/>
    </row>
    <row r="818" spans="1:18" ht="13">
      <c r="A818" s="1"/>
      <c r="B818" s="50"/>
      <c r="C818" s="50"/>
      <c r="D818" s="1"/>
      <c r="H818" s="1"/>
      <c r="Q818" s="1"/>
      <c r="R818" s="1"/>
    </row>
    <row r="819" spans="1:18" ht="13">
      <c r="A819" s="1"/>
      <c r="B819" s="50"/>
      <c r="C819" s="50"/>
      <c r="D819" s="1"/>
      <c r="H819" s="1"/>
      <c r="Q819" s="1"/>
      <c r="R819" s="1"/>
    </row>
    <row r="820" spans="1:18" ht="13">
      <c r="A820" s="1"/>
      <c r="B820" s="50"/>
      <c r="C820" s="50"/>
      <c r="D820" s="1"/>
      <c r="H820" s="1"/>
      <c r="Q820" s="1"/>
      <c r="R820" s="1"/>
    </row>
    <row r="821" spans="1:18" ht="13">
      <c r="A821" s="1"/>
      <c r="B821" s="50"/>
      <c r="C821" s="50"/>
      <c r="D821" s="1"/>
      <c r="H821" s="1"/>
      <c r="Q821" s="1"/>
      <c r="R821" s="1"/>
    </row>
    <row r="822" spans="1:18" ht="13">
      <c r="A822" s="1"/>
      <c r="B822" s="50"/>
      <c r="C822" s="50"/>
      <c r="D822" s="1"/>
      <c r="H822" s="1"/>
      <c r="Q822" s="1"/>
      <c r="R822" s="1"/>
    </row>
    <row r="823" spans="1:18" ht="13">
      <c r="A823" s="1"/>
      <c r="B823" s="50"/>
      <c r="C823" s="50"/>
      <c r="D823" s="1"/>
      <c r="H823" s="1"/>
      <c r="Q823" s="1"/>
      <c r="R823" s="1"/>
    </row>
    <row r="824" spans="1:18" ht="13">
      <c r="A824" s="1"/>
      <c r="B824" s="50"/>
      <c r="C824" s="50"/>
      <c r="D824" s="1"/>
      <c r="H824" s="1"/>
      <c r="Q824" s="1"/>
      <c r="R824" s="1"/>
    </row>
    <row r="825" spans="1:18" ht="13">
      <c r="A825" s="1"/>
      <c r="B825" s="50"/>
      <c r="C825" s="50"/>
      <c r="D825" s="1"/>
      <c r="H825" s="1"/>
      <c r="Q825" s="1"/>
      <c r="R825" s="1"/>
    </row>
    <row r="826" spans="1:18" ht="13">
      <c r="A826" s="1"/>
      <c r="B826" s="50"/>
      <c r="C826" s="50"/>
      <c r="D826" s="1"/>
      <c r="H826" s="1"/>
      <c r="Q826" s="1"/>
      <c r="R826" s="1"/>
    </row>
    <row r="827" spans="1:18" ht="13">
      <c r="A827" s="1"/>
      <c r="B827" s="50"/>
      <c r="C827" s="50"/>
      <c r="D827" s="1"/>
      <c r="H827" s="1"/>
      <c r="Q827" s="1"/>
      <c r="R827" s="1"/>
    </row>
    <row r="828" spans="1:18" ht="13">
      <c r="A828" s="1"/>
      <c r="B828" s="50"/>
      <c r="C828" s="50"/>
      <c r="D828" s="1"/>
      <c r="H828" s="1"/>
      <c r="Q828" s="1"/>
      <c r="R828" s="1"/>
    </row>
    <row r="829" spans="1:18" ht="13">
      <c r="A829" s="1"/>
      <c r="B829" s="50"/>
      <c r="C829" s="50"/>
      <c r="D829" s="1"/>
      <c r="H829" s="1"/>
      <c r="Q829" s="1"/>
      <c r="R829" s="1"/>
    </row>
    <row r="830" spans="1:18" ht="13">
      <c r="A830" s="1"/>
      <c r="B830" s="50"/>
      <c r="C830" s="50"/>
      <c r="D830" s="1"/>
      <c r="H830" s="1"/>
      <c r="Q830" s="1"/>
      <c r="R830" s="1"/>
    </row>
    <row r="831" spans="1:18" ht="13">
      <c r="A831" s="1"/>
      <c r="B831" s="50"/>
      <c r="C831" s="50"/>
      <c r="D831" s="1"/>
      <c r="H831" s="1"/>
      <c r="Q831" s="1"/>
      <c r="R831" s="1"/>
    </row>
    <row r="832" spans="1:18" ht="13">
      <c r="A832" s="1"/>
      <c r="B832" s="50"/>
      <c r="C832" s="50"/>
      <c r="D832" s="1"/>
      <c r="H832" s="1"/>
      <c r="Q832" s="1"/>
      <c r="R832" s="1"/>
    </row>
    <row r="833" spans="1:18" ht="13">
      <c r="A833" s="1"/>
      <c r="B833" s="50"/>
      <c r="C833" s="50"/>
      <c r="D833" s="1"/>
      <c r="H833" s="1"/>
      <c r="Q833" s="1"/>
      <c r="R833" s="1"/>
    </row>
    <row r="834" spans="1:18" ht="13">
      <c r="A834" s="1"/>
      <c r="B834" s="50"/>
      <c r="C834" s="50"/>
      <c r="D834" s="1"/>
      <c r="H834" s="1"/>
      <c r="Q834" s="1"/>
      <c r="R834" s="1"/>
    </row>
    <row r="835" spans="1:18" ht="13">
      <c r="A835" s="1"/>
      <c r="B835" s="50"/>
      <c r="C835" s="50"/>
      <c r="D835" s="1"/>
      <c r="H835" s="1"/>
      <c r="Q835" s="1"/>
      <c r="R835" s="1"/>
    </row>
    <row r="836" spans="1:18" ht="13">
      <c r="A836" s="1"/>
      <c r="B836" s="50"/>
      <c r="C836" s="50"/>
      <c r="D836" s="1"/>
      <c r="H836" s="1"/>
      <c r="Q836" s="1"/>
      <c r="R836" s="1"/>
    </row>
    <row r="837" spans="1:18" ht="13">
      <c r="A837" s="1"/>
      <c r="B837" s="50"/>
      <c r="C837" s="50"/>
      <c r="D837" s="1"/>
      <c r="H837" s="1"/>
      <c r="Q837" s="1"/>
      <c r="R837" s="1"/>
    </row>
    <row r="838" spans="1:18" ht="13">
      <c r="A838" s="1"/>
      <c r="B838" s="50"/>
      <c r="C838" s="50"/>
      <c r="D838" s="1"/>
      <c r="H838" s="1"/>
      <c r="Q838" s="1"/>
      <c r="R838" s="1"/>
    </row>
    <row r="839" spans="1:18" ht="13">
      <c r="A839" s="1"/>
      <c r="B839" s="50"/>
      <c r="C839" s="50"/>
      <c r="D839" s="1"/>
      <c r="H839" s="1"/>
      <c r="Q839" s="1"/>
      <c r="R839" s="1"/>
    </row>
    <row r="840" spans="1:18" ht="13">
      <c r="A840" s="1"/>
      <c r="B840" s="50"/>
      <c r="C840" s="50"/>
      <c r="D840" s="1"/>
      <c r="H840" s="1"/>
      <c r="Q840" s="1"/>
      <c r="R840" s="1"/>
    </row>
    <row r="841" spans="1:18" ht="13">
      <c r="A841" s="1"/>
      <c r="B841" s="50"/>
      <c r="C841" s="50"/>
      <c r="D841" s="1"/>
      <c r="H841" s="1"/>
      <c r="Q841" s="1"/>
      <c r="R841" s="1"/>
    </row>
    <row r="842" spans="1:18" ht="13">
      <c r="A842" s="1"/>
      <c r="B842" s="50"/>
      <c r="C842" s="50"/>
      <c r="D842" s="1"/>
      <c r="H842" s="1"/>
      <c r="Q842" s="1"/>
      <c r="R842" s="1"/>
    </row>
    <row r="843" spans="1:18" ht="13">
      <c r="A843" s="1"/>
      <c r="B843" s="50"/>
      <c r="C843" s="50"/>
      <c r="D843" s="1"/>
      <c r="H843" s="1"/>
      <c r="Q843" s="1"/>
      <c r="R843" s="1"/>
    </row>
    <row r="844" spans="1:18" ht="13">
      <c r="A844" s="1"/>
      <c r="B844" s="50"/>
      <c r="C844" s="50"/>
      <c r="D844" s="1"/>
      <c r="H844" s="1"/>
      <c r="Q844" s="1"/>
      <c r="R844" s="1"/>
    </row>
    <row r="845" spans="1:18" ht="13">
      <c r="A845" s="1"/>
      <c r="B845" s="50"/>
      <c r="C845" s="50"/>
      <c r="D845" s="1"/>
      <c r="H845" s="1"/>
      <c r="Q845" s="1"/>
      <c r="R845" s="1"/>
    </row>
    <row r="846" spans="1:18" ht="13">
      <c r="A846" s="1"/>
      <c r="B846" s="50"/>
      <c r="C846" s="50"/>
      <c r="D846" s="1"/>
      <c r="H846" s="1"/>
      <c r="Q846" s="1"/>
      <c r="R846" s="1"/>
    </row>
    <row r="847" spans="1:18" ht="13">
      <c r="A847" s="1"/>
      <c r="B847" s="50"/>
      <c r="C847" s="50"/>
      <c r="D847" s="1"/>
      <c r="H847" s="1"/>
      <c r="Q847" s="1"/>
      <c r="R847" s="1"/>
    </row>
    <row r="848" spans="1:18" ht="13">
      <c r="A848" s="1"/>
      <c r="B848" s="50"/>
      <c r="C848" s="50"/>
      <c r="D848" s="1"/>
      <c r="H848" s="1"/>
      <c r="Q848" s="1"/>
      <c r="R848" s="1"/>
    </row>
    <row r="849" spans="1:18" ht="13">
      <c r="A849" s="1"/>
      <c r="B849" s="50"/>
      <c r="C849" s="50"/>
      <c r="D849" s="1"/>
      <c r="H849" s="1"/>
      <c r="Q849" s="1"/>
      <c r="R849" s="1"/>
    </row>
    <row r="850" spans="1:18" ht="13">
      <c r="A850" s="1"/>
      <c r="B850" s="50"/>
      <c r="C850" s="50"/>
      <c r="D850" s="1"/>
      <c r="H850" s="1"/>
      <c r="Q850" s="1"/>
      <c r="R850" s="1"/>
    </row>
    <row r="851" spans="1:18" ht="13">
      <c r="A851" s="1"/>
      <c r="B851" s="50"/>
      <c r="C851" s="50"/>
      <c r="D851" s="1"/>
      <c r="H851" s="1"/>
      <c r="Q851" s="1"/>
      <c r="R851" s="1"/>
    </row>
    <row r="852" spans="1:18" ht="13">
      <c r="A852" s="1"/>
      <c r="B852" s="50"/>
      <c r="C852" s="50"/>
      <c r="D852" s="1"/>
      <c r="H852" s="1"/>
      <c r="Q852" s="1"/>
      <c r="R852" s="1"/>
    </row>
    <row r="853" spans="1:18" ht="13">
      <c r="A853" s="1"/>
      <c r="B853" s="50"/>
      <c r="C853" s="50"/>
      <c r="D853" s="1"/>
      <c r="H853" s="1"/>
      <c r="Q853" s="1"/>
      <c r="R853" s="1"/>
    </row>
    <row r="854" spans="1:18" ht="13">
      <c r="A854" s="1"/>
      <c r="B854" s="50"/>
      <c r="C854" s="50"/>
      <c r="D854" s="1"/>
      <c r="H854" s="1"/>
      <c r="Q854" s="1"/>
      <c r="R854" s="1"/>
    </row>
    <row r="855" spans="1:18" ht="13">
      <c r="A855" s="1"/>
      <c r="B855" s="50"/>
      <c r="C855" s="50"/>
      <c r="D855" s="1"/>
      <c r="H855" s="1"/>
      <c r="Q855" s="1"/>
      <c r="R855" s="1"/>
    </row>
    <row r="856" spans="1:18" ht="13">
      <c r="A856" s="1"/>
      <c r="B856" s="50"/>
      <c r="C856" s="50"/>
      <c r="D856" s="1"/>
      <c r="H856" s="1"/>
      <c r="Q856" s="1"/>
      <c r="R856" s="1"/>
    </row>
    <row r="857" spans="1:18" ht="13">
      <c r="A857" s="1"/>
      <c r="B857" s="50"/>
      <c r="C857" s="50"/>
      <c r="D857" s="1"/>
      <c r="H857" s="1"/>
      <c r="Q857" s="1"/>
      <c r="R857" s="1"/>
    </row>
    <row r="858" spans="1:18" ht="13">
      <c r="A858" s="1"/>
      <c r="B858" s="50"/>
      <c r="C858" s="50"/>
      <c r="D858" s="1"/>
      <c r="H858" s="1"/>
      <c r="Q858" s="1"/>
      <c r="R858" s="1"/>
    </row>
    <row r="859" spans="1:18" ht="13">
      <c r="A859" s="1"/>
      <c r="B859" s="50"/>
      <c r="C859" s="50"/>
      <c r="D859" s="1"/>
      <c r="H859" s="1"/>
      <c r="Q859" s="1"/>
      <c r="R859" s="1"/>
    </row>
    <row r="860" spans="1:18" ht="13">
      <c r="A860" s="1"/>
      <c r="B860" s="50"/>
      <c r="C860" s="50"/>
      <c r="D860" s="1"/>
      <c r="H860" s="1"/>
      <c r="Q860" s="1"/>
      <c r="R860" s="1"/>
    </row>
    <row r="861" spans="1:18" ht="13">
      <c r="A861" s="1"/>
      <c r="B861" s="50"/>
      <c r="C861" s="50"/>
      <c r="D861" s="1"/>
      <c r="H861" s="1"/>
      <c r="Q861" s="1"/>
      <c r="R861" s="1"/>
    </row>
    <row r="862" spans="1:18" ht="13">
      <c r="A862" s="1"/>
      <c r="B862" s="50"/>
      <c r="C862" s="50"/>
      <c r="D862" s="1"/>
      <c r="H862" s="1"/>
      <c r="Q862" s="1"/>
      <c r="R862" s="1"/>
    </row>
    <row r="863" spans="1:18" ht="13">
      <c r="A863" s="1"/>
      <c r="B863" s="50"/>
      <c r="C863" s="50"/>
      <c r="D863" s="1"/>
      <c r="H863" s="1"/>
      <c r="Q863" s="1"/>
      <c r="R863" s="1"/>
    </row>
    <row r="864" spans="1:18" ht="13">
      <c r="A864" s="1"/>
      <c r="B864" s="50"/>
      <c r="C864" s="50"/>
      <c r="D864" s="1"/>
      <c r="H864" s="1"/>
      <c r="Q864" s="1"/>
      <c r="R864" s="1"/>
    </row>
    <row r="865" spans="1:18" ht="13">
      <c r="A865" s="1"/>
      <c r="B865" s="50"/>
      <c r="C865" s="50"/>
      <c r="D865" s="1"/>
      <c r="H865" s="1"/>
      <c r="Q865" s="1"/>
      <c r="R865" s="1"/>
    </row>
    <row r="866" spans="1:18" ht="13">
      <c r="A866" s="1"/>
      <c r="B866" s="50"/>
      <c r="C866" s="50"/>
      <c r="D866" s="1"/>
      <c r="H866" s="1"/>
      <c r="Q866" s="1"/>
      <c r="R866" s="1"/>
    </row>
    <row r="867" spans="1:18" ht="13">
      <c r="A867" s="1"/>
      <c r="B867" s="50"/>
      <c r="C867" s="50"/>
      <c r="D867" s="1"/>
      <c r="H867" s="1"/>
      <c r="Q867" s="1"/>
      <c r="R867" s="1"/>
    </row>
    <row r="868" spans="1:18" ht="13">
      <c r="A868" s="1"/>
      <c r="B868" s="50"/>
      <c r="C868" s="50"/>
      <c r="D868" s="1"/>
      <c r="H868" s="1"/>
      <c r="Q868" s="1"/>
      <c r="R868" s="1"/>
    </row>
    <row r="869" spans="1:18" ht="13">
      <c r="A869" s="1"/>
      <c r="B869" s="50"/>
      <c r="C869" s="50"/>
      <c r="D869" s="1"/>
      <c r="H869" s="1"/>
      <c r="Q869" s="1"/>
      <c r="R869" s="1"/>
    </row>
    <row r="870" spans="1:18" ht="13">
      <c r="A870" s="1"/>
      <c r="B870" s="50"/>
      <c r="C870" s="50"/>
      <c r="D870" s="1"/>
      <c r="H870" s="1"/>
      <c r="Q870" s="1"/>
      <c r="R870" s="1"/>
    </row>
    <row r="871" spans="1:18" ht="13">
      <c r="A871" s="1"/>
      <c r="B871" s="50"/>
      <c r="C871" s="50"/>
      <c r="D871" s="1"/>
      <c r="H871" s="1"/>
      <c r="Q871" s="1"/>
      <c r="R871" s="1"/>
    </row>
    <row r="872" spans="1:18" ht="13">
      <c r="A872" s="1"/>
      <c r="B872" s="50"/>
      <c r="C872" s="50"/>
      <c r="D872" s="1"/>
      <c r="H872" s="1"/>
      <c r="Q872" s="1"/>
      <c r="R872" s="1"/>
    </row>
    <row r="873" spans="1:18" ht="13">
      <c r="A873" s="1"/>
      <c r="B873" s="50"/>
      <c r="C873" s="50"/>
      <c r="D873" s="1"/>
      <c r="H873" s="1"/>
      <c r="Q873" s="1"/>
      <c r="R873" s="1"/>
    </row>
    <row r="874" spans="1:18" ht="13">
      <c r="A874" s="1"/>
      <c r="B874" s="50"/>
      <c r="C874" s="50"/>
      <c r="D874" s="1"/>
      <c r="H874" s="1"/>
      <c r="Q874" s="1"/>
      <c r="R874" s="1"/>
    </row>
    <row r="875" spans="1:18" ht="13">
      <c r="A875" s="1"/>
      <c r="B875" s="50"/>
      <c r="C875" s="50"/>
      <c r="D875" s="1"/>
      <c r="H875" s="1"/>
      <c r="Q875" s="1"/>
      <c r="R875" s="1"/>
    </row>
    <row r="876" spans="1:18" ht="13">
      <c r="A876" s="1"/>
      <c r="B876" s="50"/>
      <c r="C876" s="50"/>
      <c r="D876" s="1"/>
      <c r="H876" s="1"/>
      <c r="Q876" s="1"/>
      <c r="R876" s="1"/>
    </row>
    <row r="877" spans="1:18" ht="13">
      <c r="A877" s="1"/>
      <c r="B877" s="50"/>
      <c r="C877" s="50"/>
      <c r="D877" s="1"/>
      <c r="H877" s="1"/>
      <c r="Q877" s="1"/>
      <c r="R877" s="1"/>
    </row>
    <row r="878" spans="1:18" ht="13">
      <c r="A878" s="1"/>
      <c r="B878" s="50"/>
      <c r="C878" s="50"/>
      <c r="D878" s="1"/>
      <c r="H878" s="1"/>
      <c r="Q878" s="1"/>
      <c r="R878" s="1"/>
    </row>
    <row r="879" spans="1:18" ht="13">
      <c r="A879" s="1"/>
      <c r="B879" s="50"/>
      <c r="C879" s="50"/>
      <c r="D879" s="1"/>
      <c r="H879" s="1"/>
      <c r="Q879" s="1"/>
      <c r="R879" s="1"/>
    </row>
    <row r="880" spans="1:18" ht="13">
      <c r="A880" s="1"/>
      <c r="B880" s="50"/>
      <c r="C880" s="50"/>
      <c r="D880" s="1"/>
      <c r="H880" s="1"/>
      <c r="Q880" s="1"/>
      <c r="R880" s="1"/>
    </row>
    <row r="881" spans="1:18" ht="13">
      <c r="A881" s="1"/>
      <c r="B881" s="50"/>
      <c r="C881" s="50"/>
      <c r="D881" s="1"/>
      <c r="H881" s="1"/>
      <c r="Q881" s="1"/>
      <c r="R881" s="1"/>
    </row>
    <row r="882" spans="1:18" ht="13">
      <c r="A882" s="1"/>
      <c r="B882" s="50"/>
      <c r="C882" s="50"/>
      <c r="D882" s="1"/>
      <c r="H882" s="1"/>
      <c r="Q882" s="1"/>
      <c r="R882" s="1"/>
    </row>
    <row r="883" spans="1:18" ht="13">
      <c r="A883" s="1"/>
      <c r="B883" s="50"/>
      <c r="C883" s="50"/>
      <c r="D883" s="1"/>
      <c r="H883" s="1"/>
      <c r="Q883" s="1"/>
      <c r="R883" s="1"/>
    </row>
    <row r="884" spans="1:18" ht="13">
      <c r="A884" s="1"/>
      <c r="B884" s="50"/>
      <c r="C884" s="50"/>
      <c r="D884" s="1"/>
      <c r="H884" s="1"/>
      <c r="Q884" s="1"/>
      <c r="R884" s="1"/>
    </row>
    <row r="885" spans="1:18" ht="13">
      <c r="A885" s="1"/>
      <c r="B885" s="50"/>
      <c r="C885" s="50"/>
      <c r="D885" s="1"/>
      <c r="H885" s="1"/>
      <c r="Q885" s="1"/>
      <c r="R885" s="1"/>
    </row>
    <row r="886" spans="1:18" ht="13">
      <c r="A886" s="1"/>
      <c r="B886" s="50"/>
      <c r="C886" s="50"/>
      <c r="D886" s="1"/>
      <c r="H886" s="1"/>
      <c r="Q886" s="1"/>
      <c r="R886" s="1"/>
    </row>
    <row r="887" spans="1:18" ht="13">
      <c r="A887" s="1"/>
      <c r="B887" s="50"/>
      <c r="C887" s="50"/>
      <c r="D887" s="1"/>
      <c r="H887" s="1"/>
      <c r="Q887" s="1"/>
      <c r="R887" s="1"/>
    </row>
    <row r="888" spans="1:18" ht="13">
      <c r="A888" s="1"/>
      <c r="B888" s="50"/>
      <c r="C888" s="50"/>
      <c r="D888" s="1"/>
      <c r="H888" s="1"/>
      <c r="Q888" s="1"/>
      <c r="R888" s="1"/>
    </row>
    <row r="889" spans="1:18" ht="13">
      <c r="A889" s="1"/>
      <c r="B889" s="50"/>
      <c r="C889" s="50"/>
      <c r="D889" s="1"/>
      <c r="H889" s="1"/>
      <c r="Q889" s="1"/>
      <c r="R889" s="1"/>
    </row>
    <row r="890" spans="1:18" ht="13">
      <c r="A890" s="1"/>
      <c r="B890" s="50"/>
      <c r="C890" s="50"/>
      <c r="D890" s="1"/>
      <c r="H890" s="1"/>
      <c r="Q890" s="1"/>
      <c r="R890" s="1"/>
    </row>
    <row r="891" spans="1:18" ht="13">
      <c r="A891" s="1"/>
      <c r="B891" s="50"/>
      <c r="C891" s="50"/>
      <c r="D891" s="1"/>
      <c r="H891" s="1"/>
      <c r="Q891" s="1"/>
      <c r="R891" s="1"/>
    </row>
    <row r="892" spans="1:18" ht="13">
      <c r="A892" s="1"/>
      <c r="B892" s="50"/>
      <c r="C892" s="50"/>
      <c r="D892" s="1"/>
      <c r="H892" s="1"/>
      <c r="Q892" s="1"/>
      <c r="R892" s="1"/>
    </row>
    <row r="893" spans="1:18" ht="13">
      <c r="A893" s="1"/>
      <c r="B893" s="50"/>
      <c r="C893" s="50"/>
      <c r="D893" s="1"/>
      <c r="H893" s="1"/>
      <c r="Q893" s="1"/>
      <c r="R893" s="1"/>
    </row>
    <row r="894" spans="1:18" ht="13">
      <c r="A894" s="1"/>
      <c r="B894" s="50"/>
      <c r="C894" s="50"/>
      <c r="D894" s="1"/>
      <c r="H894" s="1"/>
      <c r="Q894" s="1"/>
      <c r="R894" s="1"/>
    </row>
    <row r="895" spans="1:18" ht="13">
      <c r="A895" s="1"/>
      <c r="B895" s="50"/>
      <c r="C895" s="50"/>
      <c r="D895" s="1"/>
      <c r="H895" s="1"/>
      <c r="Q895" s="1"/>
      <c r="R895" s="1"/>
    </row>
    <row r="896" spans="1:18" ht="13">
      <c r="A896" s="1"/>
      <c r="B896" s="50"/>
      <c r="C896" s="50"/>
      <c r="D896" s="1"/>
      <c r="H896" s="1"/>
      <c r="Q896" s="1"/>
      <c r="R896" s="1"/>
    </row>
    <row r="897" spans="1:18" ht="13">
      <c r="A897" s="1"/>
      <c r="B897" s="50"/>
      <c r="C897" s="50"/>
      <c r="D897" s="1"/>
      <c r="H897" s="1"/>
      <c r="Q897" s="1"/>
      <c r="R897" s="1"/>
    </row>
    <row r="898" spans="1:18" ht="13">
      <c r="A898" s="1"/>
      <c r="B898" s="50"/>
      <c r="C898" s="50"/>
      <c r="D898" s="1"/>
      <c r="H898" s="1"/>
      <c r="Q898" s="1"/>
      <c r="R898" s="1"/>
    </row>
    <row r="899" spans="1:18" ht="13">
      <c r="A899" s="1"/>
      <c r="B899" s="50"/>
      <c r="C899" s="50"/>
      <c r="D899" s="1"/>
      <c r="H899" s="1"/>
      <c r="Q899" s="1"/>
      <c r="R899" s="1"/>
    </row>
    <row r="900" spans="1:18" ht="13">
      <c r="A900" s="1"/>
      <c r="B900" s="50"/>
      <c r="C900" s="50"/>
      <c r="D900" s="1"/>
      <c r="H900" s="1"/>
      <c r="Q900" s="1"/>
      <c r="R900" s="1"/>
    </row>
    <row r="901" spans="1:18" ht="13">
      <c r="A901" s="1"/>
      <c r="B901" s="50"/>
      <c r="C901" s="50"/>
      <c r="D901" s="1"/>
      <c r="H901" s="1"/>
      <c r="Q901" s="1"/>
      <c r="R901" s="1"/>
    </row>
    <row r="902" spans="1:18" ht="13">
      <c r="A902" s="1"/>
      <c r="B902" s="50"/>
      <c r="C902" s="50"/>
      <c r="D902" s="1"/>
      <c r="H902" s="1"/>
      <c r="Q902" s="1"/>
      <c r="R902" s="1"/>
    </row>
    <row r="903" spans="1:18" ht="13">
      <c r="A903" s="1"/>
      <c r="B903" s="50"/>
      <c r="C903" s="50"/>
      <c r="D903" s="1"/>
      <c r="H903" s="1"/>
      <c r="Q903" s="1"/>
      <c r="R903" s="1"/>
    </row>
    <row r="904" spans="1:18" ht="13">
      <c r="A904" s="1"/>
      <c r="B904" s="50"/>
      <c r="C904" s="50"/>
      <c r="D904" s="1"/>
      <c r="H904" s="1"/>
      <c r="Q904" s="1"/>
      <c r="R904" s="1"/>
    </row>
    <row r="905" spans="1:18" ht="13">
      <c r="A905" s="1"/>
      <c r="B905" s="50"/>
      <c r="C905" s="50"/>
      <c r="D905" s="1"/>
      <c r="H905" s="1"/>
      <c r="Q905" s="1"/>
      <c r="R905" s="1"/>
    </row>
    <row r="906" spans="1:18" ht="13">
      <c r="A906" s="1"/>
      <c r="B906" s="50"/>
      <c r="C906" s="50"/>
      <c r="D906" s="1"/>
      <c r="H906" s="1"/>
      <c r="Q906" s="1"/>
      <c r="R906" s="1"/>
    </row>
    <row r="907" spans="1:18" ht="13">
      <c r="A907" s="1"/>
      <c r="B907" s="50"/>
      <c r="C907" s="50"/>
      <c r="D907" s="1"/>
      <c r="H907" s="1"/>
      <c r="Q907" s="1"/>
      <c r="R907" s="1"/>
    </row>
    <row r="908" spans="1:18" ht="13">
      <c r="A908" s="1"/>
      <c r="B908" s="50"/>
      <c r="C908" s="50"/>
      <c r="D908" s="1"/>
      <c r="H908" s="1"/>
      <c r="Q908" s="1"/>
      <c r="R908" s="1"/>
    </row>
    <row r="909" spans="1:18" ht="13">
      <c r="A909" s="1"/>
      <c r="B909" s="50"/>
      <c r="C909" s="50"/>
      <c r="D909" s="1"/>
      <c r="H909" s="1"/>
      <c r="Q909" s="1"/>
      <c r="R909" s="1"/>
    </row>
    <row r="910" spans="1:18" ht="13">
      <c r="A910" s="1"/>
      <c r="B910" s="50"/>
      <c r="C910" s="50"/>
      <c r="D910" s="1"/>
      <c r="H910" s="1"/>
      <c r="Q910" s="1"/>
      <c r="R910" s="1"/>
    </row>
    <row r="911" spans="1:18" ht="13">
      <c r="A911" s="1"/>
      <c r="B911" s="50"/>
      <c r="C911" s="50"/>
      <c r="D911" s="1"/>
      <c r="H911" s="1"/>
      <c r="Q911" s="1"/>
      <c r="R911" s="1"/>
    </row>
    <row r="912" spans="1:18" ht="13">
      <c r="A912" s="1"/>
      <c r="B912" s="50"/>
      <c r="C912" s="50"/>
      <c r="D912" s="1"/>
      <c r="H912" s="1"/>
      <c r="Q912" s="1"/>
      <c r="R912" s="1"/>
    </row>
    <row r="913" spans="1:18" ht="13">
      <c r="A913" s="1"/>
      <c r="B913" s="50"/>
      <c r="C913" s="50"/>
      <c r="D913" s="1"/>
      <c r="H913" s="1"/>
      <c r="Q913" s="1"/>
      <c r="R913" s="1"/>
    </row>
    <row r="914" spans="1:18" ht="13">
      <c r="A914" s="1"/>
      <c r="B914" s="50"/>
      <c r="C914" s="50"/>
      <c r="D914" s="1"/>
      <c r="H914" s="1"/>
      <c r="Q914" s="1"/>
      <c r="R914" s="1"/>
    </row>
    <row r="915" spans="1:18" ht="13">
      <c r="A915" s="1"/>
      <c r="B915" s="50"/>
      <c r="C915" s="50"/>
      <c r="D915" s="1"/>
      <c r="H915" s="1"/>
      <c r="Q915" s="1"/>
      <c r="R915" s="1"/>
    </row>
    <row r="916" spans="1:18" ht="13">
      <c r="A916" s="1"/>
      <c r="B916" s="50"/>
      <c r="C916" s="50"/>
      <c r="D916" s="1"/>
      <c r="H916" s="1"/>
      <c r="Q916" s="1"/>
      <c r="R916" s="1"/>
    </row>
    <row r="917" spans="1:18" ht="13">
      <c r="A917" s="1"/>
      <c r="B917" s="50"/>
      <c r="C917" s="50"/>
      <c r="D917" s="1"/>
      <c r="H917" s="1"/>
      <c r="Q917" s="1"/>
      <c r="R917" s="1"/>
    </row>
    <row r="918" spans="1:18" ht="13">
      <c r="A918" s="1"/>
      <c r="B918" s="50"/>
      <c r="C918" s="50"/>
      <c r="D918" s="1"/>
      <c r="H918" s="1"/>
      <c r="Q918" s="1"/>
      <c r="R918" s="1"/>
    </row>
    <row r="919" spans="1:18" ht="13">
      <c r="A919" s="1"/>
      <c r="B919" s="50"/>
      <c r="C919" s="50"/>
      <c r="D919" s="1"/>
      <c r="H919" s="1"/>
      <c r="Q919" s="1"/>
      <c r="R919" s="1"/>
    </row>
    <row r="920" spans="1:18" ht="13">
      <c r="A920" s="1"/>
      <c r="B920" s="50"/>
      <c r="C920" s="50"/>
      <c r="D920" s="1"/>
      <c r="H920" s="1"/>
      <c r="Q920" s="1"/>
      <c r="R920" s="1"/>
    </row>
    <row r="921" spans="1:18" ht="13">
      <c r="A921" s="1"/>
      <c r="B921" s="50"/>
      <c r="C921" s="50"/>
      <c r="D921" s="1"/>
      <c r="H921" s="1"/>
      <c r="Q921" s="1"/>
      <c r="R921" s="1"/>
    </row>
    <row r="922" spans="1:18" ht="13">
      <c r="A922" s="1"/>
      <c r="B922" s="50"/>
      <c r="C922" s="50"/>
      <c r="D922" s="1"/>
      <c r="H922" s="1"/>
      <c r="Q922" s="1"/>
      <c r="R922" s="1"/>
    </row>
    <row r="923" spans="1:18" ht="13">
      <c r="A923" s="1"/>
      <c r="B923" s="50"/>
      <c r="C923" s="50"/>
      <c r="D923" s="1"/>
      <c r="H923" s="1"/>
      <c r="Q923" s="1"/>
      <c r="R923" s="1"/>
    </row>
    <row r="924" spans="1:18" ht="13">
      <c r="A924" s="1"/>
      <c r="B924" s="50"/>
      <c r="C924" s="50"/>
      <c r="D924" s="1"/>
      <c r="H924" s="1"/>
      <c r="Q924" s="1"/>
      <c r="R924" s="1"/>
    </row>
    <row r="925" spans="1:18" ht="13">
      <c r="A925" s="1"/>
      <c r="B925" s="50"/>
      <c r="C925" s="50"/>
      <c r="D925" s="1"/>
      <c r="H925" s="1"/>
      <c r="Q925" s="1"/>
      <c r="R925" s="1"/>
    </row>
    <row r="926" spans="1:18" ht="13">
      <c r="A926" s="1"/>
      <c r="B926" s="50"/>
      <c r="C926" s="50"/>
      <c r="D926" s="1"/>
      <c r="H926" s="1"/>
      <c r="Q926" s="1"/>
      <c r="R926" s="1"/>
    </row>
    <row r="927" spans="1:18" ht="13">
      <c r="A927" s="1"/>
      <c r="B927" s="50"/>
      <c r="C927" s="50"/>
      <c r="D927" s="1"/>
      <c r="H927" s="1"/>
      <c r="Q927" s="1"/>
      <c r="R927" s="1"/>
    </row>
    <row r="928" spans="1:18" ht="13">
      <c r="A928" s="1"/>
      <c r="B928" s="50"/>
      <c r="C928" s="50"/>
      <c r="D928" s="1"/>
      <c r="H928" s="1"/>
      <c r="Q928" s="1"/>
      <c r="R928" s="1"/>
    </row>
    <row r="929" spans="1:18" ht="13">
      <c r="A929" s="1"/>
      <c r="B929" s="50"/>
      <c r="C929" s="50"/>
      <c r="D929" s="1"/>
      <c r="H929" s="1"/>
      <c r="Q929" s="1"/>
      <c r="R929" s="1"/>
    </row>
    <row r="930" spans="1:18" ht="13">
      <c r="A930" s="1"/>
      <c r="B930" s="50"/>
      <c r="C930" s="50"/>
      <c r="D930" s="1"/>
      <c r="H930" s="1"/>
      <c r="Q930" s="1"/>
      <c r="R930" s="1"/>
    </row>
    <row r="931" spans="1:18" ht="13">
      <c r="A931" s="1"/>
      <c r="B931" s="50"/>
      <c r="C931" s="50"/>
      <c r="D931" s="1"/>
      <c r="H931" s="1"/>
      <c r="Q931" s="1"/>
      <c r="R931" s="1"/>
    </row>
    <row r="932" spans="1:18" ht="13">
      <c r="A932" s="1"/>
      <c r="B932" s="50"/>
      <c r="C932" s="50"/>
      <c r="D932" s="1"/>
      <c r="H932" s="1"/>
      <c r="Q932" s="1"/>
      <c r="R932" s="1"/>
    </row>
    <row r="933" spans="1:18" ht="13">
      <c r="A933" s="1"/>
      <c r="B933" s="50"/>
      <c r="C933" s="50"/>
      <c r="D933" s="1"/>
      <c r="H933" s="1"/>
      <c r="Q933" s="1"/>
      <c r="R933" s="1"/>
    </row>
    <row r="934" spans="1:18" ht="13">
      <c r="A934" s="1"/>
      <c r="B934" s="50"/>
      <c r="C934" s="50"/>
      <c r="D934" s="1"/>
      <c r="H934" s="1"/>
      <c r="Q934" s="1"/>
      <c r="R934" s="1"/>
    </row>
    <row r="935" spans="1:18" ht="13">
      <c r="A935" s="1"/>
      <c r="B935" s="50"/>
      <c r="C935" s="50"/>
      <c r="D935" s="1"/>
      <c r="H935" s="1"/>
      <c r="Q935" s="1"/>
      <c r="R935" s="1"/>
    </row>
    <row r="936" spans="1:18" ht="13">
      <c r="A936" s="1"/>
      <c r="B936" s="50"/>
      <c r="C936" s="50"/>
      <c r="D936" s="1"/>
      <c r="H936" s="1"/>
      <c r="Q936" s="1"/>
      <c r="R936" s="1"/>
    </row>
    <row r="937" spans="1:18" ht="13">
      <c r="A937" s="1"/>
      <c r="B937" s="50"/>
      <c r="C937" s="50"/>
      <c r="D937" s="1"/>
      <c r="H937" s="1"/>
      <c r="Q937" s="1"/>
      <c r="R937" s="1"/>
    </row>
    <row r="938" spans="1:18" ht="13">
      <c r="A938" s="1"/>
      <c r="B938" s="50"/>
      <c r="C938" s="50"/>
      <c r="D938" s="1"/>
      <c r="H938" s="1"/>
      <c r="Q938" s="1"/>
      <c r="R938" s="1"/>
    </row>
    <row r="939" spans="1:18" ht="13">
      <c r="A939" s="1"/>
      <c r="B939" s="50"/>
      <c r="C939" s="50"/>
      <c r="D939" s="1"/>
      <c r="H939" s="1"/>
      <c r="Q939" s="1"/>
      <c r="R939" s="1"/>
    </row>
    <row r="940" spans="1:18" ht="13">
      <c r="A940" s="1"/>
      <c r="B940" s="50"/>
      <c r="C940" s="50"/>
      <c r="D940" s="1"/>
      <c r="H940" s="1"/>
      <c r="Q940" s="1"/>
      <c r="R940" s="1"/>
    </row>
    <row r="941" spans="1:18" ht="13">
      <c r="A941" s="1"/>
      <c r="B941" s="50"/>
      <c r="C941" s="50"/>
      <c r="D941" s="1"/>
      <c r="H941" s="1"/>
      <c r="Q941" s="1"/>
      <c r="R941" s="1"/>
    </row>
    <row r="942" spans="1:18" ht="13">
      <c r="A942" s="1"/>
      <c r="B942" s="50"/>
      <c r="C942" s="50"/>
      <c r="D942" s="1"/>
      <c r="H942" s="1"/>
      <c r="Q942" s="1"/>
      <c r="R942" s="1"/>
    </row>
    <row r="943" spans="1:18" ht="13">
      <c r="A943" s="1"/>
      <c r="B943" s="50"/>
      <c r="C943" s="50"/>
      <c r="D943" s="1"/>
      <c r="H943" s="1"/>
      <c r="Q943" s="1"/>
      <c r="R943" s="1"/>
    </row>
    <row r="944" spans="1:18" ht="13">
      <c r="A944" s="1"/>
      <c r="B944" s="50"/>
      <c r="C944" s="50"/>
      <c r="D944" s="1"/>
      <c r="H944" s="1"/>
      <c r="Q944" s="1"/>
      <c r="R944" s="1"/>
    </row>
    <row r="945" spans="1:18" ht="13">
      <c r="A945" s="1"/>
      <c r="B945" s="50"/>
      <c r="C945" s="50"/>
      <c r="D945" s="1"/>
      <c r="H945" s="1"/>
      <c r="Q945" s="1"/>
      <c r="R945" s="1"/>
    </row>
    <row r="946" spans="1:18" ht="13">
      <c r="A946" s="1"/>
      <c r="B946" s="50"/>
      <c r="C946" s="50"/>
      <c r="D946" s="1"/>
      <c r="H946" s="1"/>
      <c r="Q946" s="1"/>
      <c r="R946" s="1"/>
    </row>
    <row r="947" spans="1:18" ht="13">
      <c r="A947" s="1"/>
      <c r="B947" s="50"/>
      <c r="C947" s="50"/>
      <c r="D947" s="1"/>
      <c r="H947" s="1"/>
      <c r="Q947" s="1"/>
      <c r="R947" s="1"/>
    </row>
    <row r="948" spans="1:18" ht="13">
      <c r="A948" s="1"/>
      <c r="B948" s="50"/>
      <c r="C948" s="50"/>
      <c r="D948" s="1"/>
      <c r="H948" s="1"/>
      <c r="Q948" s="1"/>
      <c r="R948" s="1"/>
    </row>
    <row r="949" spans="1:18" ht="13">
      <c r="A949" s="1"/>
      <c r="B949" s="50"/>
      <c r="C949" s="50"/>
      <c r="D949" s="1"/>
      <c r="H949" s="1"/>
      <c r="Q949" s="1"/>
      <c r="R949" s="1"/>
    </row>
    <row r="950" spans="1:18" ht="13">
      <c r="A950" s="1"/>
      <c r="B950" s="50"/>
      <c r="C950" s="50"/>
      <c r="D950" s="1"/>
      <c r="H950" s="1"/>
      <c r="Q950" s="1"/>
      <c r="R950" s="1"/>
    </row>
    <row r="951" spans="1:18" ht="13">
      <c r="A951" s="1"/>
      <c r="B951" s="50"/>
      <c r="C951" s="50"/>
      <c r="D951" s="1"/>
      <c r="H951" s="1"/>
      <c r="Q951" s="1"/>
      <c r="R951" s="1"/>
    </row>
    <row r="952" spans="1:18" ht="13">
      <c r="A952" s="1"/>
      <c r="B952" s="50"/>
      <c r="C952" s="50"/>
      <c r="D952" s="1"/>
      <c r="H952" s="1"/>
      <c r="Q952" s="1"/>
      <c r="R952" s="1"/>
    </row>
    <row r="953" spans="1:18" ht="13">
      <c r="A953" s="1"/>
      <c r="B953" s="50"/>
      <c r="C953" s="50"/>
      <c r="D953" s="1"/>
      <c r="H953" s="1"/>
      <c r="Q953" s="1"/>
      <c r="R953" s="1"/>
    </row>
    <row r="954" spans="1:18" ht="13">
      <c r="A954" s="1"/>
      <c r="B954" s="50"/>
      <c r="C954" s="50"/>
      <c r="D954" s="1"/>
      <c r="H954" s="1"/>
      <c r="Q954" s="1"/>
      <c r="R954" s="1"/>
    </row>
    <row r="955" spans="1:18" ht="13">
      <c r="A955" s="1"/>
      <c r="B955" s="50"/>
      <c r="C955" s="50"/>
      <c r="D955" s="1"/>
      <c r="H955" s="1"/>
      <c r="Q955" s="1"/>
      <c r="R955" s="1"/>
    </row>
    <row r="956" spans="1:18" ht="13">
      <c r="A956" s="1"/>
      <c r="B956" s="50"/>
      <c r="C956" s="50"/>
      <c r="D956" s="1"/>
      <c r="H956" s="1"/>
      <c r="Q956" s="1"/>
      <c r="R956" s="1"/>
    </row>
    <row r="957" spans="1:18" ht="13">
      <c r="A957" s="1"/>
      <c r="B957" s="50"/>
      <c r="C957" s="50"/>
      <c r="D957" s="1"/>
      <c r="H957" s="1"/>
      <c r="Q957" s="1"/>
      <c r="R957" s="1"/>
    </row>
    <row r="958" spans="1:18" ht="13">
      <c r="A958" s="1"/>
      <c r="B958" s="50"/>
      <c r="C958" s="50"/>
      <c r="D958" s="1"/>
      <c r="H958" s="1"/>
      <c r="Q958" s="1"/>
      <c r="R958" s="1"/>
    </row>
    <row r="959" spans="1:18" ht="13">
      <c r="A959" s="1"/>
      <c r="B959" s="50"/>
      <c r="C959" s="50"/>
      <c r="D959" s="1"/>
      <c r="H959" s="1"/>
      <c r="Q959" s="1"/>
      <c r="R959" s="1"/>
    </row>
    <row r="960" spans="1:18" ht="13">
      <c r="A960" s="1"/>
      <c r="B960" s="50"/>
      <c r="C960" s="50"/>
      <c r="D960" s="1"/>
      <c r="H960" s="1"/>
      <c r="Q960" s="1"/>
      <c r="R960" s="1"/>
    </row>
    <row r="961" spans="1:18" ht="13">
      <c r="A961" s="1"/>
      <c r="B961" s="50"/>
      <c r="C961" s="50"/>
      <c r="D961" s="1"/>
      <c r="H961" s="1"/>
      <c r="Q961" s="1"/>
      <c r="R961" s="1"/>
    </row>
    <row r="962" spans="1:18" ht="13">
      <c r="A962" s="1"/>
      <c r="B962" s="50"/>
      <c r="C962" s="50"/>
      <c r="D962" s="1"/>
      <c r="H962" s="1"/>
      <c r="Q962" s="1"/>
      <c r="R962" s="1"/>
    </row>
    <row r="963" spans="1:18" ht="13">
      <c r="A963" s="1"/>
      <c r="B963" s="50"/>
      <c r="C963" s="50"/>
      <c r="D963" s="1"/>
      <c r="H963" s="1"/>
      <c r="Q963" s="1"/>
      <c r="R963" s="1"/>
    </row>
    <row r="964" spans="1:18" ht="13">
      <c r="A964" s="1"/>
      <c r="B964" s="50"/>
      <c r="C964" s="50"/>
      <c r="D964" s="1"/>
      <c r="H964" s="1"/>
      <c r="Q964" s="1"/>
      <c r="R964" s="1"/>
    </row>
    <row r="965" spans="1:18" ht="13">
      <c r="A965" s="1"/>
      <c r="B965" s="50"/>
      <c r="C965" s="50"/>
      <c r="D965" s="1"/>
      <c r="H965" s="1"/>
      <c r="Q965" s="1"/>
      <c r="R965" s="1"/>
    </row>
    <row r="966" spans="1:18" ht="13">
      <c r="A966" s="1"/>
      <c r="B966" s="50"/>
      <c r="C966" s="50"/>
      <c r="D966" s="1"/>
      <c r="H966" s="1"/>
      <c r="Q966" s="1"/>
      <c r="R966" s="1"/>
    </row>
    <row r="967" spans="1:18" ht="13">
      <c r="A967" s="1"/>
      <c r="B967" s="50"/>
      <c r="C967" s="50"/>
      <c r="D967" s="1"/>
      <c r="H967" s="1"/>
      <c r="Q967" s="1"/>
      <c r="R967" s="1"/>
    </row>
    <row r="968" spans="1:18" ht="13">
      <c r="A968" s="1"/>
      <c r="B968" s="50"/>
      <c r="C968" s="50"/>
      <c r="D968" s="1"/>
      <c r="H968" s="1"/>
      <c r="Q968" s="1"/>
      <c r="R968" s="1"/>
    </row>
    <row r="969" spans="1:18" ht="13">
      <c r="A969" s="1"/>
      <c r="B969" s="50"/>
      <c r="C969" s="50"/>
      <c r="D969" s="1"/>
      <c r="H969" s="1"/>
      <c r="Q969" s="1"/>
      <c r="R969" s="1"/>
    </row>
    <row r="970" spans="1:18" ht="13">
      <c r="A970" s="1"/>
      <c r="B970" s="50"/>
      <c r="C970" s="50"/>
      <c r="D970" s="1"/>
      <c r="H970" s="1"/>
      <c r="Q970" s="1"/>
      <c r="R970" s="1"/>
    </row>
    <row r="971" spans="1:18" ht="13">
      <c r="A971" s="1"/>
      <c r="B971" s="50"/>
      <c r="C971" s="50"/>
      <c r="D971" s="1"/>
      <c r="H971" s="1"/>
      <c r="Q971" s="1"/>
      <c r="R971" s="1"/>
    </row>
    <row r="972" spans="1:18" ht="13">
      <c r="A972" s="1"/>
      <c r="B972" s="50"/>
      <c r="C972" s="50"/>
      <c r="D972" s="1"/>
      <c r="H972" s="1"/>
      <c r="Q972" s="1"/>
      <c r="R972" s="1"/>
    </row>
    <row r="973" spans="1:18" ht="13">
      <c r="A973" s="1"/>
      <c r="B973" s="50"/>
      <c r="C973" s="50"/>
      <c r="D973" s="1"/>
      <c r="H973" s="1"/>
      <c r="Q973" s="1"/>
      <c r="R973" s="1"/>
    </row>
    <row r="974" spans="1:18" ht="13">
      <c r="A974" s="1"/>
      <c r="B974" s="50"/>
      <c r="C974" s="50"/>
      <c r="D974" s="1"/>
      <c r="H974" s="1"/>
      <c r="Q974" s="1"/>
      <c r="R974" s="1"/>
    </row>
    <row r="975" spans="1:18" ht="13">
      <c r="A975" s="1"/>
      <c r="B975" s="50"/>
      <c r="C975" s="50"/>
      <c r="D975" s="1"/>
      <c r="H975" s="1"/>
      <c r="Q975" s="1"/>
      <c r="R975" s="1"/>
    </row>
    <row r="976" spans="1:18" ht="13">
      <c r="A976" s="1"/>
      <c r="B976" s="50"/>
      <c r="C976" s="50"/>
      <c r="D976" s="1"/>
      <c r="H976" s="1"/>
      <c r="Q976" s="1"/>
      <c r="R976" s="1"/>
    </row>
    <row r="977" spans="1:18" ht="13">
      <c r="A977" s="1"/>
      <c r="B977" s="50"/>
      <c r="C977" s="50"/>
      <c r="D977" s="1"/>
      <c r="H977" s="1"/>
      <c r="Q977" s="1"/>
      <c r="R977" s="1"/>
    </row>
    <row r="978" spans="1:18" ht="13">
      <c r="A978" s="1"/>
      <c r="B978" s="50"/>
      <c r="C978" s="50"/>
      <c r="D978" s="1"/>
      <c r="H978" s="1"/>
      <c r="Q978" s="1"/>
      <c r="R978" s="1"/>
    </row>
    <row r="979" spans="1:18" ht="13">
      <c r="A979" s="1"/>
      <c r="B979" s="50"/>
      <c r="C979" s="50"/>
      <c r="D979" s="1"/>
      <c r="H979" s="1"/>
      <c r="Q979" s="1"/>
      <c r="R979" s="1"/>
    </row>
    <row r="980" spans="1:18" ht="13">
      <c r="A980" s="1"/>
      <c r="B980" s="50"/>
      <c r="C980" s="50"/>
      <c r="D980" s="1"/>
      <c r="H980" s="1"/>
      <c r="Q980" s="1"/>
      <c r="R980" s="1"/>
    </row>
    <row r="981" spans="1:18" ht="13">
      <c r="A981" s="1"/>
      <c r="B981" s="50"/>
      <c r="C981" s="50"/>
      <c r="D981" s="1"/>
      <c r="H981" s="1"/>
      <c r="Q981" s="1"/>
      <c r="R981" s="1"/>
    </row>
    <row r="982" spans="1:18" ht="13">
      <c r="A982" s="1"/>
      <c r="B982" s="50"/>
      <c r="C982" s="50"/>
      <c r="D982" s="1"/>
      <c r="H982" s="1"/>
      <c r="Q982" s="1"/>
      <c r="R982" s="1"/>
    </row>
    <row r="983" spans="1:18" ht="13">
      <c r="A983" s="1"/>
      <c r="B983" s="50"/>
      <c r="C983" s="50"/>
      <c r="D983" s="1"/>
      <c r="H983" s="1"/>
      <c r="Q983" s="1"/>
      <c r="R983" s="1"/>
    </row>
    <row r="984" spans="1:18" ht="13">
      <c r="A984" s="1"/>
      <c r="B984" s="50"/>
      <c r="C984" s="50"/>
      <c r="D984" s="1"/>
      <c r="H984" s="1"/>
      <c r="Q984" s="1"/>
      <c r="R984" s="1"/>
    </row>
    <row r="985" spans="1:18" ht="13">
      <c r="A985" s="1"/>
      <c r="B985" s="50"/>
      <c r="C985" s="50"/>
      <c r="D985" s="1"/>
      <c r="H985" s="1"/>
      <c r="Q985" s="1"/>
      <c r="R985" s="1"/>
    </row>
    <row r="986" spans="1:18" ht="13">
      <c r="A986" s="1"/>
      <c r="B986" s="50"/>
      <c r="C986" s="50"/>
      <c r="D986" s="1"/>
      <c r="H986" s="1"/>
      <c r="Q986" s="1"/>
      <c r="R986" s="1"/>
    </row>
    <row r="987" spans="1:18" ht="13">
      <c r="A987" s="1"/>
      <c r="B987" s="50"/>
      <c r="C987" s="50"/>
      <c r="D987" s="1"/>
      <c r="H987" s="1"/>
      <c r="Q987" s="1"/>
      <c r="R987" s="1"/>
    </row>
    <row r="988" spans="1:18" ht="13">
      <c r="A988" s="1"/>
      <c r="B988" s="50"/>
      <c r="C988" s="50"/>
      <c r="D988" s="1"/>
      <c r="H988" s="1"/>
      <c r="Q988" s="1"/>
      <c r="R988" s="1"/>
    </row>
    <row r="989" spans="1:18" ht="13">
      <c r="A989" s="1"/>
      <c r="B989" s="50"/>
      <c r="C989" s="50"/>
      <c r="D989" s="1"/>
      <c r="H989" s="1"/>
      <c r="Q989" s="1"/>
      <c r="R989" s="1"/>
    </row>
    <row r="990" spans="1:18" ht="13">
      <c r="A990" s="1"/>
      <c r="B990" s="50"/>
      <c r="C990" s="50"/>
      <c r="D990" s="1"/>
      <c r="H990" s="1"/>
      <c r="Q990" s="1"/>
      <c r="R990" s="1"/>
    </row>
    <row r="991" spans="1:18" ht="13">
      <c r="A991" s="1"/>
      <c r="B991" s="50"/>
      <c r="C991" s="50"/>
      <c r="D991" s="1"/>
      <c r="H991" s="1"/>
      <c r="Q991" s="1"/>
      <c r="R991" s="1"/>
    </row>
    <row r="992" spans="1:18" ht="13">
      <c r="A992" s="1"/>
      <c r="B992" s="50"/>
      <c r="C992" s="50"/>
      <c r="D992" s="1"/>
      <c r="H992" s="1"/>
      <c r="Q992" s="1"/>
      <c r="R992" s="1"/>
    </row>
    <row r="993" spans="1:18" ht="13">
      <c r="A993" s="1"/>
      <c r="B993" s="50"/>
      <c r="C993" s="50"/>
      <c r="D993" s="1"/>
      <c r="H993" s="1"/>
      <c r="Q993" s="1"/>
      <c r="R993" s="1"/>
    </row>
    <row r="994" spans="1:18" ht="13">
      <c r="A994" s="1"/>
      <c r="B994" s="50"/>
      <c r="C994" s="50"/>
      <c r="D994" s="1"/>
      <c r="H994" s="1"/>
      <c r="Q994" s="1"/>
      <c r="R994" s="1"/>
    </row>
    <row r="995" spans="1:18" ht="13">
      <c r="A995" s="1"/>
      <c r="B995" s="50"/>
      <c r="C995" s="50"/>
      <c r="D995" s="1"/>
      <c r="H995" s="1"/>
      <c r="Q995" s="1"/>
      <c r="R995" s="1"/>
    </row>
    <row r="996" spans="1:18" ht="13">
      <c r="A996" s="1"/>
      <c r="B996" s="50"/>
      <c r="C996" s="50"/>
      <c r="D996" s="1"/>
      <c r="H996" s="1"/>
      <c r="Q996" s="1"/>
      <c r="R996" s="1"/>
    </row>
    <row r="997" spans="1:18" ht="13">
      <c r="A997" s="1"/>
      <c r="B997" s="50"/>
      <c r="C997" s="50"/>
      <c r="D997" s="1"/>
      <c r="H997" s="1"/>
      <c r="Q997" s="1"/>
      <c r="R997" s="1"/>
    </row>
    <row r="998" spans="1:18" ht="13">
      <c r="A998" s="1"/>
      <c r="B998" s="50"/>
      <c r="C998" s="50"/>
      <c r="D998" s="1"/>
      <c r="H998" s="1"/>
      <c r="Q998" s="1"/>
      <c r="R998" s="1"/>
    </row>
    <row r="999" spans="1:18" ht="13">
      <c r="A999" s="1"/>
      <c r="B999" s="50"/>
      <c r="C999" s="50"/>
      <c r="D999" s="1"/>
      <c r="H999" s="1"/>
      <c r="Q999" s="1"/>
      <c r="R999" s="1"/>
    </row>
    <row r="1000" spans="1:18" ht="13">
      <c r="A1000" s="1"/>
      <c r="B1000" s="50"/>
      <c r="C1000" s="50"/>
      <c r="D1000" s="1"/>
      <c r="H1000" s="1"/>
      <c r="Q1000" s="1"/>
      <c r="R1000" s="1"/>
    </row>
    <row r="1001" spans="1:18" ht="13">
      <c r="A1001" s="1"/>
      <c r="B1001" s="50"/>
      <c r="C1001" s="50"/>
      <c r="D1001" s="1"/>
      <c r="H1001" s="1"/>
      <c r="Q1001" s="1"/>
      <c r="R1001" s="1"/>
    </row>
    <row r="1002" spans="1:18" ht="13">
      <c r="A1002" s="1"/>
      <c r="B1002" s="50"/>
      <c r="C1002" s="50"/>
      <c r="D1002" s="1"/>
      <c r="H1002" s="1"/>
      <c r="Q1002" s="1"/>
      <c r="R1002" s="1"/>
    </row>
    <row r="1003" spans="1:18" ht="13">
      <c r="A1003" s="1"/>
      <c r="B1003" s="50"/>
      <c r="C1003" s="50"/>
      <c r="D1003" s="1"/>
      <c r="H1003" s="1"/>
      <c r="Q1003" s="1"/>
      <c r="R1003" s="1"/>
    </row>
    <row r="1004" spans="1:18" ht="13">
      <c r="A1004" s="1"/>
      <c r="B1004" s="50"/>
      <c r="C1004" s="50"/>
      <c r="D1004" s="1"/>
      <c r="H1004" s="1"/>
      <c r="Q1004" s="1"/>
      <c r="R1004" s="1"/>
    </row>
    <row r="1005" spans="1:18" ht="13">
      <c r="A1005" s="1"/>
      <c r="B1005" s="50"/>
      <c r="C1005" s="50"/>
      <c r="D1005" s="1"/>
      <c r="H1005" s="1"/>
      <c r="Q1005" s="1"/>
      <c r="R1005" s="1"/>
    </row>
    <row r="1006" spans="1:18" ht="13">
      <c r="A1006" s="1"/>
      <c r="B1006" s="50"/>
      <c r="C1006" s="50"/>
      <c r="D1006" s="1"/>
      <c r="H1006" s="1"/>
      <c r="Q1006" s="1"/>
      <c r="R1006" s="1"/>
    </row>
    <row r="1007" spans="1:18" ht="13">
      <c r="A1007" s="1"/>
      <c r="B1007" s="50"/>
      <c r="C1007" s="50"/>
      <c r="D1007" s="1"/>
      <c r="H1007" s="1"/>
      <c r="Q1007" s="1"/>
      <c r="R1007" s="1"/>
    </row>
    <row r="1008" spans="1:18" ht="13">
      <c r="A1008" s="1"/>
      <c r="B1008" s="50"/>
      <c r="C1008" s="50"/>
      <c r="D1008" s="1"/>
      <c r="H1008" s="1"/>
      <c r="Q1008" s="1"/>
      <c r="R1008" s="1"/>
    </row>
    <row r="1009" spans="1:18" ht="13">
      <c r="A1009" s="1"/>
      <c r="B1009" s="50"/>
      <c r="C1009" s="50"/>
      <c r="D1009" s="1"/>
      <c r="H1009" s="1"/>
      <c r="Q1009" s="1"/>
      <c r="R1009" s="1"/>
    </row>
    <row r="1010" spans="1:18" ht="13">
      <c r="A1010" s="1"/>
      <c r="B1010" s="50"/>
      <c r="C1010" s="50"/>
      <c r="D1010" s="1"/>
      <c r="H1010" s="1"/>
      <c r="Q1010" s="1"/>
      <c r="R1010" s="1"/>
    </row>
    <row r="1011" spans="1:18" ht="13">
      <c r="A1011" s="1"/>
      <c r="B1011" s="50"/>
      <c r="C1011" s="50"/>
      <c r="D1011" s="1"/>
      <c r="H1011" s="1"/>
      <c r="Q1011" s="1"/>
      <c r="R1011" s="1"/>
    </row>
    <row r="1012" spans="1:18" ht="13">
      <c r="A1012" s="1"/>
      <c r="B1012" s="50"/>
      <c r="C1012" s="50"/>
      <c r="D1012" s="1"/>
      <c r="H1012" s="1"/>
      <c r="Q1012" s="1"/>
      <c r="R1012" s="1"/>
    </row>
    <row r="1013" spans="1:18" ht="13">
      <c r="A1013" s="1"/>
      <c r="B1013" s="50"/>
      <c r="C1013" s="50"/>
      <c r="D1013" s="1"/>
      <c r="H1013" s="1"/>
      <c r="Q1013" s="1"/>
      <c r="R1013" s="1"/>
    </row>
    <row r="1014" spans="1:18" ht="13">
      <c r="A1014" s="1"/>
      <c r="B1014" s="50"/>
      <c r="C1014" s="50"/>
      <c r="D1014" s="1"/>
      <c r="H1014" s="1"/>
      <c r="Q1014" s="1"/>
      <c r="R1014" s="1"/>
    </row>
    <row r="1015" spans="1:18" ht="13">
      <c r="A1015" s="1"/>
      <c r="B1015" s="50"/>
      <c r="C1015" s="50"/>
      <c r="D1015" s="1"/>
      <c r="H1015" s="1"/>
      <c r="Q1015" s="1"/>
      <c r="R1015" s="1"/>
    </row>
    <row r="1016" spans="1:18" ht="13">
      <c r="A1016" s="1"/>
      <c r="B1016" s="50"/>
      <c r="C1016" s="50"/>
      <c r="D1016" s="1"/>
      <c r="H1016" s="1"/>
      <c r="Q1016" s="1"/>
      <c r="R1016" s="1"/>
    </row>
  </sheetData>
  <conditionalFormatting sqref="G6:G90">
    <cfRule type="cellIs" dxfId="0" priority="1" operator="lessThan">
      <formula>1</formula>
    </cfRule>
  </conditionalFormatting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Mappings!$A$2:$A$6</xm:f>
          </x14:formula1>
          <xm:sqref>F6:F60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97EE-9B00-534C-A168-5E5655EE4022}">
  <dimension ref="A1:AA30"/>
  <sheetViews>
    <sheetView workbookViewId="0">
      <selection activeCell="L25" sqref="L25"/>
    </sheetView>
  </sheetViews>
  <sheetFormatPr baseColWidth="10" defaultColWidth="8.83203125" defaultRowHeight="13"/>
  <cols>
    <col min="1" max="2" width="8.83203125" style="342"/>
    <col min="3" max="3" width="4.5" style="342" customWidth="1"/>
    <col min="4" max="4" width="4.33203125" style="342" customWidth="1"/>
    <col min="5" max="5" width="4.1640625" style="342" customWidth="1"/>
    <col min="6" max="6" width="4" style="342" customWidth="1"/>
    <col min="7" max="7" width="4.33203125" style="342" customWidth="1"/>
    <col min="8" max="8" width="4.5" style="342" customWidth="1"/>
    <col min="9" max="9" width="4.1640625" style="342" customWidth="1"/>
    <col min="10" max="10" width="4" style="342" customWidth="1"/>
    <col min="11" max="11" width="8.33203125" style="342" customWidth="1"/>
    <col min="12" max="13" width="4" style="342" customWidth="1"/>
    <col min="14" max="14" width="3.6640625" style="342" customWidth="1"/>
    <col min="15" max="16" width="4.5" style="342" customWidth="1"/>
    <col min="17" max="18" width="4.6640625" style="342" customWidth="1"/>
    <col min="19" max="19" width="3.83203125" style="342" customWidth="1"/>
    <col min="20" max="20" width="4.5" style="342" customWidth="1"/>
    <col min="21" max="22" width="3.83203125" style="342" customWidth="1"/>
    <col min="23" max="23" width="4.1640625" style="342" customWidth="1"/>
    <col min="24" max="25" width="4.5" style="342" customWidth="1"/>
    <col min="26" max="26" width="4.83203125" style="342" customWidth="1"/>
    <col min="27" max="27" width="4.5" style="342" customWidth="1"/>
    <col min="28" max="16384" width="8.83203125" style="342"/>
  </cols>
  <sheetData>
    <row r="1" spans="1:27">
      <c r="A1" s="349"/>
      <c r="B1" s="350" t="s">
        <v>341</v>
      </c>
      <c r="C1" s="345"/>
      <c r="D1" s="345"/>
      <c r="E1" s="345"/>
      <c r="F1" s="345" t="s">
        <v>533</v>
      </c>
      <c r="G1" s="345" t="s">
        <v>532</v>
      </c>
      <c r="H1" s="345" t="s">
        <v>9</v>
      </c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50"/>
    </row>
    <row r="2" spans="1:27">
      <c r="A2" s="351" t="s">
        <v>342</v>
      </c>
      <c r="B2" s="343"/>
      <c r="C2" s="342">
        <f>SUM(C3:C27)</f>
        <v>0</v>
      </c>
      <c r="D2" s="342">
        <f t="shared" ref="D2:AA2" si="0">SUM(D3:D27)</f>
        <v>0</v>
      </c>
      <c r="E2" s="342">
        <f t="shared" si="0"/>
        <v>0</v>
      </c>
      <c r="F2" s="342">
        <f t="shared" si="0"/>
        <v>1</v>
      </c>
      <c r="G2" s="342">
        <f t="shared" si="0"/>
        <v>1</v>
      </c>
      <c r="H2" s="342">
        <f t="shared" si="0"/>
        <v>1</v>
      </c>
      <c r="I2" s="342">
        <f t="shared" si="0"/>
        <v>0</v>
      </c>
      <c r="J2" s="342">
        <f t="shared" si="0"/>
        <v>0</v>
      </c>
      <c r="K2" s="342">
        <f t="shared" si="0"/>
        <v>0</v>
      </c>
      <c r="L2" s="342">
        <f t="shared" si="0"/>
        <v>0</v>
      </c>
      <c r="M2" s="342">
        <f t="shared" si="0"/>
        <v>0</v>
      </c>
      <c r="N2" s="342">
        <f t="shared" si="0"/>
        <v>0</v>
      </c>
      <c r="O2" s="342">
        <f t="shared" si="0"/>
        <v>0</v>
      </c>
      <c r="P2" s="342">
        <f t="shared" si="0"/>
        <v>0</v>
      </c>
      <c r="Q2" s="342">
        <f t="shared" si="0"/>
        <v>0</v>
      </c>
      <c r="R2" s="342">
        <f t="shared" si="0"/>
        <v>0</v>
      </c>
      <c r="S2" s="342">
        <f t="shared" si="0"/>
        <v>0</v>
      </c>
      <c r="T2" s="342">
        <f t="shared" si="0"/>
        <v>0</v>
      </c>
      <c r="U2" s="356">
        <f t="shared" si="0"/>
        <v>0</v>
      </c>
      <c r="V2" s="356">
        <f t="shared" si="0"/>
        <v>0</v>
      </c>
      <c r="W2" s="356">
        <f t="shared" si="0"/>
        <v>0</v>
      </c>
      <c r="X2" s="356">
        <f t="shared" si="0"/>
        <v>0</v>
      </c>
      <c r="Y2" s="356">
        <f t="shared" si="0"/>
        <v>0</v>
      </c>
      <c r="Z2" s="356">
        <f t="shared" si="0"/>
        <v>0</v>
      </c>
      <c r="AA2" s="357">
        <f t="shared" si="0"/>
        <v>0</v>
      </c>
    </row>
    <row r="3" spans="1:27">
      <c r="A3" s="352"/>
      <c r="B3" s="347">
        <f xml:space="preserve"> SUM(C3:AA3)</f>
        <v>0</v>
      </c>
      <c r="C3" s="344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AA3" s="343"/>
    </row>
    <row r="4" spans="1:27">
      <c r="A4" s="353"/>
      <c r="B4" s="359">
        <f t="shared" ref="B4:B27" si="1" xml:space="preserve"> SUM(C4:AA4)</f>
        <v>0</v>
      </c>
      <c r="D4" s="354"/>
      <c r="AA4" s="343"/>
    </row>
    <row r="5" spans="1:27">
      <c r="A5" s="353"/>
      <c r="B5" s="359">
        <f t="shared" si="1"/>
        <v>0</v>
      </c>
      <c r="E5" s="354"/>
      <c r="AA5" s="343"/>
    </row>
    <row r="6" spans="1:27">
      <c r="A6" s="353" t="s">
        <v>533</v>
      </c>
      <c r="B6" s="359">
        <f t="shared" si="1"/>
        <v>1</v>
      </c>
      <c r="F6" s="354"/>
      <c r="G6" s="342">
        <v>1</v>
      </c>
      <c r="AA6" s="343"/>
    </row>
    <row r="7" spans="1:27">
      <c r="A7" s="353" t="s">
        <v>532</v>
      </c>
      <c r="B7" s="359">
        <f t="shared" si="1"/>
        <v>1</v>
      </c>
      <c r="G7" s="354"/>
      <c r="H7" s="342">
        <v>1</v>
      </c>
      <c r="AA7" s="343"/>
    </row>
    <row r="8" spans="1:27">
      <c r="A8" s="353" t="s">
        <v>9</v>
      </c>
      <c r="B8" s="359">
        <f t="shared" si="1"/>
        <v>1</v>
      </c>
      <c r="F8" s="342">
        <v>1</v>
      </c>
      <c r="H8" s="354"/>
      <c r="AA8" s="343"/>
    </row>
    <row r="9" spans="1:27">
      <c r="A9" s="353"/>
      <c r="B9" s="359">
        <f t="shared" si="1"/>
        <v>0</v>
      </c>
      <c r="I9" s="354"/>
      <c r="AA9" s="343"/>
    </row>
    <row r="10" spans="1:27">
      <c r="A10" s="353"/>
      <c r="B10" s="359">
        <f t="shared" si="1"/>
        <v>0</v>
      </c>
      <c r="J10" s="354"/>
      <c r="AA10" s="343"/>
    </row>
    <row r="11" spans="1:27">
      <c r="A11" s="353"/>
      <c r="B11" s="359">
        <f t="shared" si="1"/>
        <v>0</v>
      </c>
      <c r="K11" s="354"/>
      <c r="AA11" s="343"/>
    </row>
    <row r="12" spans="1:27">
      <c r="A12" s="353"/>
      <c r="B12" s="359">
        <f t="shared" si="1"/>
        <v>0</v>
      </c>
      <c r="L12" s="354"/>
      <c r="AA12" s="343"/>
    </row>
    <row r="13" spans="1:27">
      <c r="A13" s="353"/>
      <c r="B13" s="359">
        <f t="shared" si="1"/>
        <v>0</v>
      </c>
      <c r="M13" s="354"/>
      <c r="AA13" s="343"/>
    </row>
    <row r="14" spans="1:27">
      <c r="A14" s="353"/>
      <c r="B14" s="359">
        <f t="shared" si="1"/>
        <v>0</v>
      </c>
      <c r="N14" s="354"/>
      <c r="AA14" s="343"/>
    </row>
    <row r="15" spans="1:27">
      <c r="A15" s="353"/>
      <c r="B15" s="359">
        <f t="shared" si="1"/>
        <v>0</v>
      </c>
      <c r="O15" s="354"/>
      <c r="AA15" s="343"/>
    </row>
    <row r="16" spans="1:27">
      <c r="A16" s="353"/>
      <c r="B16" s="359">
        <f t="shared" si="1"/>
        <v>0</v>
      </c>
      <c r="P16" s="354"/>
      <c r="AA16" s="343"/>
    </row>
    <row r="17" spans="1:27">
      <c r="A17" s="353"/>
      <c r="B17" s="359">
        <f t="shared" si="1"/>
        <v>0</v>
      </c>
      <c r="Q17" s="354"/>
      <c r="AA17" s="343"/>
    </row>
    <row r="18" spans="1:27">
      <c r="A18" s="353"/>
      <c r="B18" s="359">
        <f t="shared" si="1"/>
        <v>0</v>
      </c>
      <c r="R18" s="354"/>
      <c r="AA18" s="343"/>
    </row>
    <row r="19" spans="1:27">
      <c r="A19" s="353"/>
      <c r="B19" s="359">
        <f t="shared" si="1"/>
        <v>0</v>
      </c>
      <c r="S19" s="354"/>
      <c r="AA19" s="343"/>
    </row>
    <row r="20" spans="1:27">
      <c r="A20" s="353"/>
      <c r="B20" s="359">
        <f t="shared" si="1"/>
        <v>0</v>
      </c>
      <c r="T20" s="354"/>
      <c r="AA20" s="343"/>
    </row>
    <row r="21" spans="1:27">
      <c r="A21" s="351"/>
      <c r="B21" s="359">
        <f t="shared" si="1"/>
        <v>0</v>
      </c>
      <c r="U21" s="354"/>
      <c r="AA21" s="343"/>
    </row>
    <row r="22" spans="1:27">
      <c r="A22" s="351"/>
      <c r="B22" s="359">
        <f t="shared" si="1"/>
        <v>0</v>
      </c>
      <c r="V22" s="354"/>
      <c r="AA22" s="343"/>
    </row>
    <row r="23" spans="1:27">
      <c r="A23" s="351"/>
      <c r="B23" s="359">
        <f t="shared" si="1"/>
        <v>0</v>
      </c>
      <c r="W23" s="354"/>
      <c r="AA23" s="343"/>
    </row>
    <row r="24" spans="1:27">
      <c r="A24" s="351"/>
      <c r="B24" s="359">
        <f t="shared" si="1"/>
        <v>0</v>
      </c>
      <c r="X24" s="354"/>
      <c r="AA24" s="343"/>
    </row>
    <row r="25" spans="1:27">
      <c r="A25" s="351"/>
      <c r="B25" s="359">
        <f t="shared" si="1"/>
        <v>0</v>
      </c>
      <c r="Y25" s="354"/>
      <c r="AA25" s="343"/>
    </row>
    <row r="26" spans="1:27">
      <c r="A26" s="351"/>
      <c r="B26" s="359">
        <f t="shared" si="1"/>
        <v>0</v>
      </c>
      <c r="Z26" s="354"/>
      <c r="AA26" s="343"/>
    </row>
    <row r="27" spans="1:27">
      <c r="A27" s="355"/>
      <c r="B27" s="358">
        <f t="shared" si="1"/>
        <v>0</v>
      </c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60"/>
    </row>
    <row r="28" spans="1:27">
      <c r="B28" s="348"/>
    </row>
    <row r="29" spans="1:27">
      <c r="B29" s="348"/>
    </row>
    <row r="30" spans="1:27">
      <c r="B30" s="34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0AC5-66B1-4D30-8AC5-F6E7C0D3C5B9}">
  <dimension ref="A1:S28"/>
  <sheetViews>
    <sheetView workbookViewId="0">
      <selection activeCell="H23" sqref="H23:H24"/>
    </sheetView>
  </sheetViews>
  <sheetFormatPr baseColWidth="10" defaultColWidth="8.83203125" defaultRowHeight="13"/>
  <cols>
    <col min="2" max="2" width="6.5" style="38" customWidth="1"/>
    <col min="3" max="3" width="9.1640625" style="38" customWidth="1"/>
    <col min="4" max="5" width="6.5" style="38" customWidth="1"/>
    <col min="6" max="6" width="8" style="38" customWidth="1"/>
    <col min="7" max="7" width="7.5" style="38" customWidth="1"/>
    <col min="10" max="10" width="7.5" customWidth="1"/>
    <col min="11" max="12" width="9.1640625" style="38"/>
    <col min="18" max="18" width="9.1640625" style="38"/>
  </cols>
  <sheetData>
    <row r="1" spans="1:18" ht="61.5" customHeight="1">
      <c r="B1" s="38" t="s">
        <v>343</v>
      </c>
      <c r="C1" s="38" t="s">
        <v>344</v>
      </c>
      <c r="D1" s="310" t="s">
        <v>345</v>
      </c>
      <c r="E1" s="38" t="s">
        <v>346</v>
      </c>
      <c r="F1" s="38" t="s">
        <v>347</v>
      </c>
      <c r="G1" s="38" t="s">
        <v>348</v>
      </c>
      <c r="H1" s="38" t="s">
        <v>349</v>
      </c>
      <c r="I1" s="38" t="s">
        <v>350</v>
      </c>
      <c r="J1" s="38" t="s">
        <v>351</v>
      </c>
      <c r="K1" s="38" t="s">
        <v>352</v>
      </c>
      <c r="L1" s="38" t="s">
        <v>353</v>
      </c>
      <c r="M1" s="38" t="s">
        <v>354</v>
      </c>
      <c r="O1" s="38" t="s">
        <v>355</v>
      </c>
      <c r="R1" s="38" t="s">
        <v>356</v>
      </c>
    </row>
    <row r="2" spans="1:18" ht="61.5" customHeight="1">
      <c r="A2" s="38" t="s">
        <v>357</v>
      </c>
      <c r="D2" s="310"/>
      <c r="H2" s="38"/>
    </row>
    <row r="3" spans="1:18">
      <c r="A3" s="2"/>
      <c r="B3" s="1"/>
      <c r="C3" s="1"/>
      <c r="D3" s="311"/>
      <c r="E3" s="1"/>
    </row>
    <row r="4" spans="1:18">
      <c r="A4" s="2"/>
      <c r="B4" s="1"/>
      <c r="C4" s="1"/>
      <c r="D4" s="311"/>
      <c r="E4" s="1"/>
    </row>
    <row r="5" spans="1:18">
      <c r="A5" s="2"/>
      <c r="B5" s="1"/>
      <c r="C5" s="1"/>
      <c r="D5" s="311"/>
      <c r="E5" s="1"/>
    </row>
    <row r="6" spans="1:18">
      <c r="A6" s="2"/>
      <c r="B6" s="1"/>
      <c r="C6" s="1"/>
      <c r="D6" s="311"/>
      <c r="E6" s="1"/>
    </row>
    <row r="7" spans="1:18">
      <c r="A7" s="2"/>
      <c r="B7" s="1"/>
      <c r="C7" s="1"/>
      <c r="D7" s="311"/>
      <c r="E7" s="1"/>
    </row>
    <row r="8" spans="1:18" ht="14">
      <c r="A8" s="2" t="s">
        <v>9</v>
      </c>
      <c r="B8" s="1" t="s">
        <v>358</v>
      </c>
      <c r="C8" s="1">
        <f t="shared" ref="C8" si="0">SUM(H8:L8)+I8+G8*2+F8*3</f>
        <v>7</v>
      </c>
      <c r="D8" s="311">
        <f t="shared" ref="D8" si="1">SUM(F8:Q8)</f>
        <v>4</v>
      </c>
      <c r="E8" s="1"/>
      <c r="F8" s="38">
        <v>1</v>
      </c>
      <c r="H8">
        <v>1</v>
      </c>
      <c r="I8">
        <v>1</v>
      </c>
      <c r="K8" s="38">
        <v>1</v>
      </c>
    </row>
    <row r="9" spans="1:18">
      <c r="A9" s="2"/>
      <c r="B9" s="1"/>
      <c r="C9" s="1"/>
      <c r="D9" s="311"/>
      <c r="E9" s="1"/>
    </row>
    <row r="10" spans="1:18">
      <c r="A10" s="2"/>
      <c r="B10" s="1"/>
      <c r="C10" s="1"/>
      <c r="D10" s="311"/>
      <c r="E10" s="1"/>
    </row>
    <row r="11" spans="1:18">
      <c r="A11" s="2"/>
      <c r="B11" s="1"/>
      <c r="C11" s="1"/>
      <c r="D11" s="311"/>
      <c r="E11" s="1"/>
    </row>
    <row r="12" spans="1:18">
      <c r="A12" s="2"/>
      <c r="B12" s="1"/>
      <c r="C12" s="1"/>
      <c r="D12" s="311"/>
      <c r="E12" s="1"/>
    </row>
    <row r="13" spans="1:18">
      <c r="A13" s="2"/>
      <c r="B13" s="1"/>
      <c r="C13" s="1"/>
      <c r="D13" s="311"/>
      <c r="E13" s="1"/>
    </row>
    <row r="14" spans="1:18">
      <c r="A14" s="2"/>
      <c r="B14" s="1"/>
      <c r="C14" s="1"/>
      <c r="D14" s="311"/>
      <c r="E14" s="1"/>
    </row>
    <row r="15" spans="1:18">
      <c r="A15" s="2"/>
      <c r="B15" s="1"/>
      <c r="C15" s="1"/>
      <c r="D15" s="311"/>
      <c r="E15" s="1"/>
    </row>
    <row r="16" spans="1:18">
      <c r="A16" s="2"/>
      <c r="B16" s="1"/>
      <c r="C16" s="1"/>
      <c r="D16" s="311"/>
      <c r="E16" s="1"/>
    </row>
    <row r="17" spans="1:19">
      <c r="A17" s="2"/>
      <c r="B17" s="1"/>
      <c r="C17" s="1"/>
      <c r="D17" s="311"/>
      <c r="E17" s="1"/>
    </row>
    <row r="18" spans="1:19">
      <c r="A18" s="2"/>
      <c r="B18" s="1"/>
      <c r="C18" s="1"/>
      <c r="D18" s="311"/>
      <c r="E18" s="1"/>
    </row>
    <row r="19" spans="1:19">
      <c r="A19" s="2"/>
      <c r="B19" s="1"/>
      <c r="C19" s="1"/>
      <c r="D19" s="311"/>
      <c r="E19" s="1"/>
    </row>
    <row r="20" spans="1:19">
      <c r="C20" s="1"/>
      <c r="D20" s="311"/>
      <c r="E20" s="1"/>
    </row>
    <row r="21" spans="1:19">
      <c r="A21" s="68"/>
      <c r="B21" s="187"/>
      <c r="C21" s="188"/>
      <c r="D21" s="312"/>
      <c r="E21" s="188"/>
      <c r="F21" s="187"/>
      <c r="G21" s="187"/>
      <c r="H21" s="68"/>
      <c r="I21" s="68"/>
      <c r="J21" s="68"/>
      <c r="K21" s="187"/>
      <c r="L21" s="187"/>
      <c r="M21" s="68"/>
      <c r="N21" s="68"/>
      <c r="O21" s="68"/>
      <c r="P21" s="68"/>
      <c r="Q21" s="68"/>
      <c r="R21" s="187"/>
      <c r="S21" s="68"/>
    </row>
    <row r="22" spans="1:19">
      <c r="A22" t="s">
        <v>333</v>
      </c>
      <c r="C22" s="1"/>
      <c r="D22" s="311"/>
      <c r="E22" s="1"/>
    </row>
    <row r="23" spans="1:19">
      <c r="C23" s="1"/>
      <c r="D23" s="311"/>
      <c r="E23" s="1"/>
    </row>
    <row r="24" spans="1:19">
      <c r="C24" s="1"/>
      <c r="D24" s="311"/>
      <c r="E24" s="1"/>
    </row>
    <row r="25" spans="1:19">
      <c r="C25" s="1"/>
      <c r="D25" s="311"/>
      <c r="E25" s="1"/>
    </row>
    <row r="26" spans="1:19">
      <c r="C26" s="1"/>
      <c r="D26" s="311"/>
      <c r="E26" s="1"/>
    </row>
    <row r="27" spans="1:19">
      <c r="C27" s="1"/>
      <c r="D27" s="311"/>
      <c r="E27" s="1"/>
    </row>
    <row r="28" spans="1:19">
      <c r="A28" s="26"/>
      <c r="B28" s="313"/>
      <c r="C28" s="313"/>
      <c r="D28" s="314"/>
      <c r="E28" s="313"/>
      <c r="F28" s="313"/>
      <c r="G28" s="313"/>
      <c r="H28" s="26"/>
      <c r="I28" s="26"/>
      <c r="J28" s="26"/>
      <c r="K28" s="313"/>
      <c r="L28" s="313"/>
      <c r="M28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2DD8-E5D0-4865-8410-0267034F50D6}">
  <dimension ref="A1:AD63"/>
  <sheetViews>
    <sheetView topLeftCell="A4" workbookViewId="0">
      <selection activeCell="A27" sqref="A27"/>
    </sheetView>
  </sheetViews>
  <sheetFormatPr baseColWidth="10" defaultColWidth="11" defaultRowHeight="15" customHeight="1"/>
  <cols>
    <col min="1" max="1" width="11" style="237"/>
    <col min="2" max="3" width="14.1640625" style="237" customWidth="1"/>
    <col min="4" max="4" width="9.1640625" style="237"/>
    <col min="5" max="7" width="12.6640625" style="238" customWidth="1"/>
    <col min="8" max="8" width="9.1640625" style="237"/>
    <col min="9" max="11" width="9.83203125" style="238" customWidth="1"/>
    <col min="12" max="12" width="10" style="238" customWidth="1"/>
    <col min="13" max="24" width="11" style="238"/>
    <col min="25" max="25" width="11" style="237"/>
    <col min="26" max="29" width="11" style="238"/>
    <col min="30" max="16384" width="11" style="237"/>
  </cols>
  <sheetData>
    <row r="1" spans="1:30" ht="120.75" customHeight="1">
      <c r="B1" s="244"/>
      <c r="C1" s="264" t="s">
        <v>416</v>
      </c>
      <c r="D1" s="244" t="s">
        <v>417</v>
      </c>
      <c r="E1" s="264" t="s">
        <v>418</v>
      </c>
      <c r="F1" s="264" t="s">
        <v>419</v>
      </c>
      <c r="G1" s="264" t="s">
        <v>420</v>
      </c>
      <c r="H1" s="264" t="s">
        <v>421</v>
      </c>
      <c r="I1" s="264" t="s">
        <v>422</v>
      </c>
      <c r="J1" s="264" t="s">
        <v>423</v>
      </c>
      <c r="K1" s="264" t="s">
        <v>424</v>
      </c>
      <c r="L1" s="264" t="s">
        <v>425</v>
      </c>
      <c r="M1" s="264" t="s">
        <v>426</v>
      </c>
      <c r="N1" s="264" t="s">
        <v>427</v>
      </c>
      <c r="O1" s="317" t="s">
        <v>428</v>
      </c>
      <c r="P1" s="264" t="s">
        <v>429</v>
      </c>
      <c r="Q1" s="317" t="s">
        <v>430</v>
      </c>
      <c r="R1" s="317" t="s">
        <v>431</v>
      </c>
      <c r="S1" s="264" t="s">
        <v>432</v>
      </c>
      <c r="T1" s="317" t="s">
        <v>433</v>
      </c>
      <c r="U1" s="264" t="s">
        <v>413</v>
      </c>
      <c r="V1" s="264" t="s">
        <v>434</v>
      </c>
      <c r="W1" s="317" t="s">
        <v>435</v>
      </c>
      <c r="X1" s="246" t="s">
        <v>436</v>
      </c>
      <c r="Y1" s="315" t="s">
        <v>437</v>
      </c>
      <c r="Z1" s="315" t="s">
        <v>438</v>
      </c>
      <c r="AA1" s="315" t="s">
        <v>439</v>
      </c>
      <c r="AB1" s="315" t="s">
        <v>440</v>
      </c>
    </row>
    <row r="2" spans="1:30" ht="35.25" customHeight="1">
      <c r="C2" s="238"/>
      <c r="D2" s="237" t="s">
        <v>372</v>
      </c>
      <c r="E2" s="238" t="s">
        <v>441</v>
      </c>
      <c r="F2" s="238" t="s">
        <v>372</v>
      </c>
      <c r="G2" s="238" t="s">
        <v>441</v>
      </c>
      <c r="H2" s="238" t="s">
        <v>372</v>
      </c>
      <c r="I2" s="238" t="s">
        <v>441</v>
      </c>
      <c r="J2" s="238" t="s">
        <v>442</v>
      </c>
      <c r="K2" s="238" t="s">
        <v>443</v>
      </c>
      <c r="L2" s="238" t="s">
        <v>442</v>
      </c>
      <c r="M2" s="238" t="s">
        <v>443</v>
      </c>
      <c r="N2" s="238" t="s">
        <v>372</v>
      </c>
      <c r="O2" s="239" t="s">
        <v>441</v>
      </c>
      <c r="P2" s="238" t="s">
        <v>442</v>
      </c>
      <c r="Q2" s="239" t="s">
        <v>443</v>
      </c>
      <c r="R2" s="239" t="s">
        <v>444</v>
      </c>
      <c r="S2" s="238" t="s">
        <v>445</v>
      </c>
      <c r="T2" s="239" t="s">
        <v>446</v>
      </c>
      <c r="U2" s="238" t="s">
        <v>444</v>
      </c>
      <c r="V2" s="238" t="s">
        <v>446</v>
      </c>
      <c r="W2" s="239" t="s">
        <v>441</v>
      </c>
      <c r="X2" s="240"/>
      <c r="Y2" s="241"/>
      <c r="AA2" s="241"/>
      <c r="AB2" s="241"/>
    </row>
    <row r="3" spans="1:30" ht="16">
      <c r="B3" s="237" t="s">
        <v>13</v>
      </c>
      <c r="D3" s="237">
        <f>SUM(D6:D33)</f>
        <v>3</v>
      </c>
      <c r="E3" s="237">
        <f>SUM(E6:E93)</f>
        <v>5</v>
      </c>
      <c r="F3" s="237">
        <f>SUM(F6:F93)</f>
        <v>1</v>
      </c>
      <c r="G3" s="237">
        <f>SUM(G6:G93)</f>
        <v>2</v>
      </c>
      <c r="H3" s="237">
        <f>SUM(H6:H93)</f>
        <v>0</v>
      </c>
      <c r="I3" s="237">
        <f>SUM(I6:I93)</f>
        <v>0</v>
      </c>
      <c r="J3" s="237">
        <f>SUM(J6:J29)</f>
        <v>0</v>
      </c>
      <c r="K3" s="237">
        <f>SUM(K6:K33)</f>
        <v>0</v>
      </c>
      <c r="L3" s="237">
        <f>SUM(L6:L93)</f>
        <v>1</v>
      </c>
      <c r="M3" s="237">
        <f>SUM(M6:M93)</f>
        <v>5</v>
      </c>
      <c r="N3" s="237">
        <f>SUM(N6:N33)</f>
        <v>0</v>
      </c>
      <c r="O3" s="239">
        <f>SUM(O6:O29)</f>
        <v>0</v>
      </c>
      <c r="P3" s="237">
        <f>SUM(P6:P33)</f>
        <v>0</v>
      </c>
      <c r="Q3" s="242">
        <f>SUM(Q6:Q33)</f>
        <v>0</v>
      </c>
      <c r="R3" s="242">
        <f>SUM(R6:R33)</f>
        <v>0</v>
      </c>
      <c r="S3" s="237">
        <f>SUM(S6:S33)</f>
        <v>2</v>
      </c>
      <c r="T3" s="242"/>
      <c r="U3" s="237"/>
      <c r="V3" s="237">
        <f>SUM(V6:V33)</f>
        <v>0</v>
      </c>
      <c r="W3" s="242">
        <f>SUM(W6:W33)</f>
        <v>2</v>
      </c>
      <c r="X3" s="240">
        <f>SUM(X6:X33)</f>
        <v>14</v>
      </c>
      <c r="Y3" s="318">
        <f>SUM(Y6:Y40)</f>
        <v>5</v>
      </c>
      <c r="Z3" s="238">
        <f>SUM(Z6:Z33)</f>
        <v>2</v>
      </c>
      <c r="AA3" s="241">
        <f>SUM(AA6:AA33)</f>
        <v>7</v>
      </c>
      <c r="AB3" s="241"/>
    </row>
    <row r="4" spans="1:30" ht="16">
      <c r="B4" s="244" t="s">
        <v>447</v>
      </c>
      <c r="C4" s="244"/>
      <c r="D4" s="244">
        <v>45</v>
      </c>
      <c r="E4" s="244">
        <v>90</v>
      </c>
      <c r="F4" s="244">
        <v>4</v>
      </c>
      <c r="G4" s="244">
        <v>8</v>
      </c>
      <c r="H4" s="244">
        <v>12</v>
      </c>
      <c r="I4" s="244">
        <v>24</v>
      </c>
      <c r="J4" s="244">
        <v>15</v>
      </c>
      <c r="K4" s="244">
        <v>30</v>
      </c>
      <c r="L4" s="244">
        <v>14</v>
      </c>
      <c r="M4" s="244">
        <v>28</v>
      </c>
      <c r="N4" s="237">
        <v>4</v>
      </c>
      <c r="O4" s="239">
        <v>8</v>
      </c>
      <c r="P4" s="244">
        <v>4</v>
      </c>
      <c r="Q4" s="242">
        <v>8</v>
      </c>
      <c r="R4" s="242">
        <v>2</v>
      </c>
      <c r="S4" s="244">
        <v>10</v>
      </c>
      <c r="T4" s="245">
        <v>20</v>
      </c>
      <c r="U4" s="244">
        <v>0</v>
      </c>
      <c r="V4" s="244">
        <v>12</v>
      </c>
      <c r="W4" s="245">
        <v>20</v>
      </c>
      <c r="X4" s="246">
        <f>E4+G4+I4+K4+M4+O4+Q4+R4+U4+V4+W4</f>
        <v>230</v>
      </c>
      <c r="Y4" s="324">
        <f>D4+F4+H4+J4+L4</f>
        <v>90</v>
      </c>
      <c r="Z4" s="264">
        <f>N4+P4+S4</f>
        <v>18</v>
      </c>
      <c r="AA4" s="241">
        <f>Y4+Z4</f>
        <v>108</v>
      </c>
      <c r="AB4" s="241"/>
      <c r="AD4" s="244"/>
    </row>
    <row r="5" spans="1:30" ht="16">
      <c r="B5" s="24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7"/>
      <c r="O5" s="248"/>
      <c r="P5" s="244"/>
      <c r="Q5" s="255"/>
      <c r="R5" s="374"/>
      <c r="S5" s="244"/>
      <c r="T5" s="245" t="s">
        <v>448</v>
      </c>
      <c r="U5" s="244"/>
      <c r="V5" s="244"/>
      <c r="W5" s="245"/>
      <c r="X5" s="246"/>
      <c r="Y5" s="267"/>
      <c r="Z5" s="315"/>
      <c r="AA5" s="249"/>
      <c r="AB5" s="249"/>
      <c r="AC5" s="250"/>
      <c r="AD5" s="244"/>
    </row>
    <row r="6" spans="1:30" ht="16">
      <c r="B6" s="361"/>
      <c r="C6" s="361"/>
      <c r="D6" s="251"/>
      <c r="E6" s="242"/>
      <c r="F6" s="251"/>
      <c r="G6" s="252"/>
      <c r="H6" s="251"/>
      <c r="I6" s="252"/>
      <c r="J6" s="251"/>
      <c r="K6" s="252"/>
      <c r="M6" s="239"/>
      <c r="O6" s="239"/>
      <c r="Q6" s="257"/>
      <c r="R6" s="239"/>
      <c r="S6" s="251"/>
      <c r="T6" s="252"/>
      <c r="W6" s="251"/>
      <c r="X6" s="240"/>
      <c r="Y6" s="243"/>
      <c r="Z6" s="241"/>
      <c r="AA6" s="241"/>
      <c r="AB6" s="241"/>
    </row>
    <row r="7" spans="1:30" ht="16">
      <c r="B7" s="361"/>
      <c r="C7" s="361"/>
      <c r="D7" s="251"/>
      <c r="E7" s="242"/>
      <c r="F7" s="251"/>
      <c r="G7" s="252"/>
      <c r="H7" s="251"/>
      <c r="I7" s="252"/>
      <c r="J7" s="251"/>
      <c r="K7" s="252"/>
      <c r="M7" s="239"/>
      <c r="N7" s="264"/>
      <c r="O7" s="239"/>
      <c r="P7" s="264"/>
      <c r="Q7" s="239"/>
      <c r="R7" s="239"/>
      <c r="T7" s="252"/>
      <c r="W7" s="251"/>
      <c r="X7" s="246"/>
      <c r="Y7" s="243"/>
      <c r="Z7" s="315"/>
      <c r="AA7" s="241"/>
      <c r="AB7" s="241"/>
    </row>
    <row r="8" spans="1:30" ht="16">
      <c r="A8" s="253"/>
      <c r="B8" s="362"/>
      <c r="C8" s="362"/>
      <c r="D8" s="254"/>
      <c r="E8" s="255"/>
      <c r="F8" s="254"/>
      <c r="G8" s="256"/>
      <c r="H8" s="254"/>
      <c r="I8" s="256"/>
      <c r="J8" s="254"/>
      <c r="K8" s="256"/>
      <c r="L8" s="258"/>
      <c r="M8" s="257"/>
      <c r="O8" s="257"/>
      <c r="Q8" s="257"/>
      <c r="R8" s="257"/>
      <c r="S8" s="258"/>
      <c r="T8" s="256"/>
      <c r="U8" s="258"/>
      <c r="V8" s="258"/>
      <c r="W8" s="254"/>
      <c r="X8" s="240"/>
      <c r="Y8" s="259"/>
      <c r="Z8" s="241"/>
      <c r="AA8" s="260"/>
      <c r="AB8" s="260"/>
    </row>
    <row r="9" spans="1:30" ht="16">
      <c r="A9" s="237" t="s">
        <v>201</v>
      </c>
      <c r="B9" s="361" t="s">
        <v>9</v>
      </c>
      <c r="C9" s="361">
        <f>MC!$K$2</f>
        <v>1392.5729797464467</v>
      </c>
      <c r="D9" s="251">
        <v>3</v>
      </c>
      <c r="E9" s="242">
        <v>5</v>
      </c>
      <c r="F9" s="251">
        <v>1</v>
      </c>
      <c r="G9" s="252">
        <v>2</v>
      </c>
      <c r="H9" s="251">
        <v>0</v>
      </c>
      <c r="I9" s="252">
        <v>0</v>
      </c>
      <c r="J9" s="251">
        <v>0</v>
      </c>
      <c r="K9" s="252">
        <v>0</v>
      </c>
      <c r="L9" s="238">
        <v>1</v>
      </c>
      <c r="M9" s="239">
        <v>5</v>
      </c>
      <c r="N9" s="238">
        <v>0</v>
      </c>
      <c r="O9" s="239">
        <v>0</v>
      </c>
      <c r="P9" s="238">
        <v>0</v>
      </c>
      <c r="Q9" s="239">
        <v>0</v>
      </c>
      <c r="R9" s="239"/>
      <c r="S9" s="238">
        <v>2</v>
      </c>
      <c r="T9" s="252"/>
      <c r="U9" s="238">
        <v>0</v>
      </c>
      <c r="V9" s="238">
        <v>0</v>
      </c>
      <c r="W9" s="251">
        <v>2</v>
      </c>
      <c r="X9" s="240">
        <f t="shared" ref="X9:X31" si="0">E9+G9+I9+K9+M9+O9+Q9+T9+U9+V9+W9</f>
        <v>14</v>
      </c>
      <c r="Y9" s="243">
        <f t="shared" ref="Y9" si="1">D9+F9+H9+J9+L9</f>
        <v>5</v>
      </c>
      <c r="Z9" s="241">
        <f t="shared" ref="Z9" si="2">N9+P9+S9</f>
        <v>2</v>
      </c>
      <c r="AA9" s="241">
        <f t="shared" ref="AA9" si="3">Y9+Z9</f>
        <v>7</v>
      </c>
      <c r="AB9" s="241"/>
    </row>
    <row r="10" spans="1:30" ht="16">
      <c r="B10" s="361"/>
      <c r="C10" s="361"/>
      <c r="D10" s="251"/>
      <c r="E10" s="242"/>
      <c r="F10" s="251"/>
      <c r="G10" s="252"/>
      <c r="H10" s="251"/>
      <c r="I10" s="252"/>
      <c r="J10" s="251"/>
      <c r="K10" s="252"/>
      <c r="M10" s="239"/>
      <c r="O10" s="239"/>
      <c r="Q10" s="239"/>
      <c r="R10" s="239"/>
      <c r="T10" s="252"/>
      <c r="W10" s="251"/>
      <c r="X10" s="240"/>
      <c r="Y10" s="243"/>
      <c r="Z10" s="241"/>
      <c r="AA10" s="241"/>
      <c r="AB10" s="241"/>
    </row>
    <row r="11" spans="1:30" ht="16">
      <c r="B11" s="361"/>
      <c r="C11" s="361"/>
      <c r="D11" s="251"/>
      <c r="E11" s="242"/>
      <c r="F11" s="251"/>
      <c r="G11" s="252"/>
      <c r="H11" s="251"/>
      <c r="I11" s="252"/>
      <c r="J11" s="251"/>
      <c r="K11" s="252"/>
      <c r="M11" s="239"/>
      <c r="O11" s="239"/>
      <c r="Q11" s="239"/>
      <c r="R11" s="239"/>
      <c r="T11" s="252"/>
      <c r="W11" s="251"/>
      <c r="X11" s="240"/>
      <c r="Y11" s="243"/>
      <c r="Z11" s="241"/>
      <c r="AA11" s="241"/>
      <c r="AB11" s="241"/>
    </row>
    <row r="12" spans="1:30" ht="16">
      <c r="A12" s="261"/>
      <c r="B12" s="363"/>
      <c r="C12" s="361"/>
      <c r="D12" s="251"/>
      <c r="E12" s="242"/>
      <c r="F12" s="251"/>
      <c r="G12" s="252"/>
      <c r="H12" s="262"/>
      <c r="I12" s="252"/>
      <c r="J12" s="251"/>
      <c r="K12" s="252"/>
      <c r="M12" s="239"/>
      <c r="O12" s="239"/>
      <c r="Q12" s="239"/>
      <c r="R12" s="239"/>
      <c r="T12" s="252"/>
      <c r="W12" s="251"/>
      <c r="X12" s="240"/>
      <c r="Y12" s="243"/>
      <c r="Z12" s="241"/>
      <c r="AA12" s="241"/>
      <c r="AB12" s="241"/>
    </row>
    <row r="13" spans="1:30" ht="16">
      <c r="B13" s="361"/>
      <c r="C13" s="361"/>
      <c r="D13" s="251"/>
      <c r="E13" s="242"/>
      <c r="F13" s="251"/>
      <c r="G13" s="252"/>
      <c r="H13" s="251"/>
      <c r="I13" s="252"/>
      <c r="J13" s="251"/>
      <c r="K13" s="252"/>
      <c r="M13" s="239"/>
      <c r="O13" s="239"/>
      <c r="Q13" s="239"/>
      <c r="R13" s="239"/>
      <c r="T13" s="252"/>
      <c r="W13" s="251"/>
      <c r="X13" s="240"/>
      <c r="Y13" s="243"/>
      <c r="Z13" s="241"/>
      <c r="AA13" s="241"/>
      <c r="AB13" s="241"/>
    </row>
    <row r="14" spans="1:30" ht="16">
      <c r="B14" s="361"/>
      <c r="C14" s="361"/>
      <c r="D14" s="251"/>
      <c r="E14" s="242"/>
      <c r="F14" s="251"/>
      <c r="G14" s="252"/>
      <c r="H14" s="251"/>
      <c r="I14" s="252"/>
      <c r="J14" s="251"/>
      <c r="K14" s="252"/>
      <c r="M14" s="239"/>
      <c r="O14" s="239"/>
      <c r="Q14" s="239"/>
      <c r="R14" s="239"/>
      <c r="T14" s="252"/>
      <c r="W14" s="251"/>
      <c r="X14" s="240"/>
      <c r="Y14" s="243"/>
      <c r="Z14" s="241"/>
      <c r="AA14" s="241"/>
      <c r="AB14" s="241"/>
    </row>
    <row r="15" spans="1:30" ht="16">
      <c r="B15" s="361"/>
      <c r="C15" s="361"/>
      <c r="D15" s="251"/>
      <c r="E15" s="242"/>
      <c r="F15" s="251"/>
      <c r="G15" s="252"/>
      <c r="H15" s="251"/>
      <c r="I15" s="252"/>
      <c r="J15" s="251"/>
      <c r="K15" s="252"/>
      <c r="M15" s="239"/>
      <c r="O15" s="239"/>
      <c r="Q15" s="239"/>
      <c r="R15" s="239"/>
      <c r="T15" s="252"/>
      <c r="W15" s="251"/>
      <c r="X15" s="240"/>
      <c r="Y15" s="243"/>
      <c r="Z15" s="241"/>
      <c r="AA15" s="241"/>
      <c r="AB15" s="241"/>
    </row>
    <row r="16" spans="1:30" ht="16">
      <c r="B16" s="361"/>
      <c r="C16" s="361"/>
      <c r="D16" s="251"/>
      <c r="E16" s="242"/>
      <c r="F16" s="251"/>
      <c r="G16" s="252"/>
      <c r="H16" s="251"/>
      <c r="I16" s="252"/>
      <c r="J16" s="251"/>
      <c r="K16" s="252"/>
      <c r="M16" s="239"/>
      <c r="O16" s="239"/>
      <c r="Q16" s="239"/>
      <c r="R16" s="239"/>
      <c r="T16" s="252"/>
      <c r="W16" s="251"/>
      <c r="X16" s="240"/>
      <c r="Y16" s="243"/>
      <c r="Z16" s="241"/>
      <c r="AA16" s="241"/>
      <c r="AB16" s="241"/>
    </row>
    <row r="17" spans="1:28" ht="16">
      <c r="B17" s="361"/>
      <c r="C17" s="361"/>
      <c r="D17" s="251"/>
      <c r="E17" s="242"/>
      <c r="F17" s="251"/>
      <c r="G17" s="252"/>
      <c r="H17" s="251"/>
      <c r="I17" s="252"/>
      <c r="J17" s="251"/>
      <c r="K17" s="252"/>
      <c r="M17" s="239"/>
      <c r="O17" s="239"/>
      <c r="Q17" s="239"/>
      <c r="R17" s="239"/>
      <c r="T17" s="252"/>
      <c r="W17" s="251"/>
      <c r="X17" s="240"/>
      <c r="Y17" s="243"/>
      <c r="Z17" s="241"/>
      <c r="AA17" s="241"/>
      <c r="AB17" s="241"/>
    </row>
    <row r="18" spans="1:28" ht="16">
      <c r="B18" s="361"/>
      <c r="C18" s="361"/>
      <c r="D18" s="251"/>
      <c r="E18" s="242"/>
      <c r="F18" s="251"/>
      <c r="G18" s="252"/>
      <c r="H18" s="251"/>
      <c r="I18" s="252"/>
      <c r="J18" s="251"/>
      <c r="K18" s="252"/>
      <c r="M18" s="239"/>
      <c r="O18" s="239"/>
      <c r="Q18" s="239"/>
      <c r="R18" s="239"/>
      <c r="T18" s="252"/>
      <c r="W18" s="251"/>
      <c r="X18" s="240"/>
      <c r="Y18" s="243"/>
      <c r="Z18" s="241"/>
      <c r="AA18" s="241"/>
      <c r="AB18" s="241"/>
    </row>
    <row r="19" spans="1:28" ht="16">
      <c r="B19" s="361"/>
      <c r="C19" s="361"/>
      <c r="D19" s="251"/>
      <c r="E19" s="242"/>
      <c r="F19" s="251"/>
      <c r="G19" s="252"/>
      <c r="H19" s="251"/>
      <c r="I19" s="252"/>
      <c r="J19" s="251"/>
      <c r="K19" s="252"/>
      <c r="M19" s="239"/>
      <c r="O19" s="239"/>
      <c r="Q19" s="239"/>
      <c r="R19" s="239"/>
      <c r="T19" s="252"/>
      <c r="W19" s="251"/>
      <c r="X19" s="240"/>
      <c r="Y19" s="243"/>
      <c r="Z19" s="241"/>
      <c r="AA19" s="241"/>
      <c r="AB19" s="241"/>
    </row>
    <row r="20" spans="1:28" ht="16">
      <c r="B20" s="361"/>
      <c r="C20" s="361"/>
      <c r="D20" s="251"/>
      <c r="E20" s="242"/>
      <c r="F20" s="251"/>
      <c r="G20" s="252"/>
      <c r="H20" s="251"/>
      <c r="I20" s="252"/>
      <c r="J20" s="251"/>
      <c r="K20" s="252"/>
      <c r="M20" s="239"/>
      <c r="O20" s="239"/>
      <c r="Q20" s="239"/>
      <c r="R20" s="239"/>
      <c r="T20" s="252"/>
      <c r="W20" s="251"/>
      <c r="X20" s="240"/>
      <c r="Y20" s="243"/>
      <c r="Z20" s="241"/>
      <c r="AA20" s="241"/>
      <c r="AB20" s="241"/>
    </row>
    <row r="21" spans="1:28" ht="16">
      <c r="B21" s="361"/>
      <c r="C21" s="361"/>
      <c r="D21" s="251"/>
      <c r="E21" s="242"/>
      <c r="F21" s="251"/>
      <c r="G21" s="252"/>
      <c r="H21" s="251"/>
      <c r="I21" s="252"/>
      <c r="J21" s="251"/>
      <c r="K21" s="252"/>
      <c r="M21" s="239"/>
      <c r="O21" s="239"/>
      <c r="Q21" s="239"/>
      <c r="R21" s="239"/>
      <c r="T21" s="252"/>
      <c r="W21" s="251"/>
      <c r="X21" s="240"/>
      <c r="Y21" s="243"/>
      <c r="Z21" s="241"/>
      <c r="AA21" s="241"/>
      <c r="AB21" s="241"/>
    </row>
    <row r="22" spans="1:28" ht="16">
      <c r="B22" s="361"/>
      <c r="C22" s="361"/>
      <c r="D22" s="251"/>
      <c r="E22" s="242"/>
      <c r="F22" s="251"/>
      <c r="G22" s="252"/>
      <c r="H22" s="251"/>
      <c r="I22" s="252"/>
      <c r="J22" s="251"/>
      <c r="K22" s="252"/>
      <c r="M22" s="239"/>
      <c r="O22" s="239"/>
      <c r="Q22" s="239"/>
      <c r="R22" s="239"/>
      <c r="T22" s="252"/>
      <c r="W22" s="251"/>
      <c r="X22" s="240"/>
      <c r="Y22" s="243"/>
      <c r="Z22" s="241"/>
      <c r="AA22" s="241"/>
      <c r="AB22" s="241"/>
    </row>
    <row r="23" spans="1:28" ht="16">
      <c r="B23" s="361"/>
      <c r="C23" s="361"/>
      <c r="D23" s="251"/>
      <c r="E23" s="242"/>
      <c r="F23" s="251"/>
      <c r="G23" s="252"/>
      <c r="H23" s="251"/>
      <c r="I23" s="252"/>
      <c r="J23" s="251"/>
      <c r="K23" s="252"/>
      <c r="M23" s="239"/>
      <c r="O23" s="239"/>
      <c r="Q23" s="239"/>
      <c r="R23" s="317"/>
      <c r="S23" s="264"/>
      <c r="T23" s="265"/>
      <c r="U23" s="264"/>
      <c r="V23" s="264"/>
      <c r="W23" s="266"/>
      <c r="X23" s="239"/>
      <c r="AA23" s="241"/>
      <c r="AB23" s="241"/>
    </row>
    <row r="24" spans="1:28" ht="17">
      <c r="A24" s="253"/>
      <c r="B24" s="362"/>
      <c r="C24" s="362"/>
      <c r="D24" s="254"/>
      <c r="E24" s="255"/>
      <c r="F24" s="254"/>
      <c r="G24" s="256"/>
      <c r="H24" s="254"/>
      <c r="I24" s="256"/>
      <c r="J24" s="254"/>
      <c r="K24" s="256"/>
      <c r="L24" s="258"/>
      <c r="M24" s="257"/>
      <c r="N24" s="258"/>
      <c r="O24" s="257"/>
      <c r="P24" s="258"/>
      <c r="Q24" s="248"/>
      <c r="R24" s="317"/>
      <c r="S24" s="264"/>
      <c r="T24" s="265"/>
      <c r="U24" s="264"/>
      <c r="V24" s="264"/>
      <c r="W24" s="266"/>
      <c r="X24" s="333"/>
      <c r="Y24" s="334"/>
      <c r="Z24" s="249"/>
      <c r="AA24" s="249"/>
      <c r="AB24" s="393" t="s">
        <v>333</v>
      </c>
    </row>
    <row r="25" spans="1:28" ht="16">
      <c r="A25" s="253"/>
      <c r="B25" s="362"/>
      <c r="C25" s="362"/>
      <c r="D25" s="254"/>
      <c r="E25" s="255"/>
      <c r="F25" s="254"/>
      <c r="G25" s="256"/>
      <c r="H25" s="254"/>
      <c r="I25" s="256"/>
      <c r="J25" s="254"/>
      <c r="K25" s="256"/>
      <c r="L25" s="258"/>
      <c r="M25" s="257"/>
      <c r="N25" s="268"/>
      <c r="O25" s="257"/>
      <c r="P25" s="258"/>
      <c r="Q25" s="239"/>
      <c r="R25" s="239"/>
      <c r="T25" s="252"/>
      <c r="W25" s="251"/>
      <c r="X25" s="240"/>
      <c r="Y25" s="243"/>
      <c r="Z25" s="241"/>
      <c r="AA25" s="241"/>
      <c r="AB25" s="241"/>
    </row>
    <row r="26" spans="1:28" ht="16">
      <c r="D26" s="251"/>
      <c r="E26" s="242"/>
      <c r="F26" s="251"/>
      <c r="G26" s="252"/>
      <c r="H26" s="251"/>
      <c r="I26" s="252"/>
      <c r="J26" s="251"/>
      <c r="K26" s="252"/>
      <c r="M26" s="239"/>
      <c r="N26" s="263"/>
      <c r="O26" s="239"/>
      <c r="Q26" s="239"/>
      <c r="R26" s="239"/>
      <c r="T26" s="252"/>
      <c r="W26" s="251"/>
      <c r="X26" s="240"/>
      <c r="Y26" s="243"/>
      <c r="Z26" s="241"/>
      <c r="AA26" s="241"/>
      <c r="AB26" s="241"/>
    </row>
    <row r="27" spans="1:28" ht="16">
      <c r="B27" s="361"/>
      <c r="C27" s="361"/>
      <c r="D27" s="251"/>
      <c r="E27" s="242"/>
      <c r="F27" s="251"/>
      <c r="G27" s="252"/>
      <c r="H27" s="251"/>
      <c r="I27" s="252"/>
      <c r="J27" s="251"/>
      <c r="K27" s="252"/>
      <c r="M27" s="239"/>
      <c r="N27" s="263"/>
      <c r="O27" s="239"/>
      <c r="Q27" s="239"/>
      <c r="R27" s="239"/>
      <c r="T27" s="252"/>
      <c r="W27" s="251"/>
      <c r="X27" s="240"/>
      <c r="Y27" s="243"/>
      <c r="Z27" s="241"/>
      <c r="AA27" s="241"/>
      <c r="AB27" s="241"/>
    </row>
    <row r="28" spans="1:28" ht="16">
      <c r="B28" s="361"/>
      <c r="C28" s="361"/>
      <c r="D28" s="251"/>
      <c r="E28" s="242"/>
      <c r="F28" s="251"/>
      <c r="G28" s="252"/>
      <c r="H28" s="251"/>
      <c r="I28" s="252"/>
      <c r="J28" s="251"/>
      <c r="K28" s="252"/>
      <c r="M28" s="239"/>
      <c r="N28" s="263"/>
      <c r="O28" s="239"/>
      <c r="Q28" s="239"/>
      <c r="R28" s="239"/>
      <c r="T28" s="252"/>
      <c r="W28" s="251"/>
      <c r="X28" s="240"/>
      <c r="Y28" s="243"/>
      <c r="Z28" s="241"/>
      <c r="AA28" s="241"/>
      <c r="AB28" s="241"/>
    </row>
    <row r="29" spans="1:28" ht="16">
      <c r="D29" s="251"/>
      <c r="E29" s="242"/>
      <c r="F29" s="251"/>
      <c r="G29" s="252"/>
      <c r="H29" s="251"/>
      <c r="I29" s="252"/>
      <c r="J29" s="251"/>
      <c r="K29" s="252"/>
      <c r="M29" s="239"/>
      <c r="N29" s="263"/>
      <c r="O29" s="239"/>
      <c r="Q29" s="239"/>
      <c r="R29" s="239"/>
      <c r="T29" s="252"/>
      <c r="W29" s="251"/>
      <c r="X29" s="240"/>
      <c r="Y29" s="243"/>
      <c r="Z29" s="241"/>
      <c r="AA29" s="241"/>
      <c r="AB29" s="241"/>
    </row>
    <row r="30" spans="1:28" ht="16">
      <c r="B30" s="361"/>
      <c r="C30" s="361"/>
      <c r="D30" s="251"/>
      <c r="E30" s="242"/>
      <c r="F30" s="251"/>
      <c r="G30" s="252"/>
      <c r="H30" s="251"/>
      <c r="I30" s="252"/>
      <c r="J30" s="251"/>
      <c r="K30" s="252"/>
      <c r="M30" s="239"/>
      <c r="N30" s="263"/>
      <c r="O30" s="239"/>
      <c r="Q30" s="239"/>
      <c r="R30" s="239"/>
      <c r="T30" s="252"/>
      <c r="W30" s="251"/>
      <c r="X30" s="240"/>
      <c r="Y30" s="243"/>
    </row>
    <row r="31" spans="1:28" ht="16">
      <c r="A31" s="244"/>
      <c r="B31" s="244"/>
      <c r="C31" s="244"/>
      <c r="D31" s="266"/>
      <c r="E31" s="245"/>
      <c r="F31" s="266"/>
      <c r="G31" s="265"/>
      <c r="H31" s="266"/>
      <c r="I31" s="265"/>
      <c r="J31" s="266"/>
      <c r="K31" s="265"/>
      <c r="L31" s="264"/>
      <c r="M31" s="317"/>
      <c r="N31" s="341"/>
      <c r="O31" s="317"/>
      <c r="P31" s="264"/>
      <c r="Q31" s="317"/>
      <c r="R31" s="317"/>
      <c r="S31" s="264"/>
      <c r="T31" s="265"/>
      <c r="U31" s="264"/>
      <c r="V31" s="264"/>
      <c r="W31" s="266"/>
      <c r="X31" s="246">
        <f t="shared" si="0"/>
        <v>0</v>
      </c>
      <c r="Y31" s="267">
        <f t="shared" ref="Y31" si="4">D31+F31+H31+J31+L31</f>
        <v>0</v>
      </c>
      <c r="Z31" s="264"/>
      <c r="AA31" s="264"/>
    </row>
    <row r="32" spans="1:28" ht="16">
      <c r="A32" s="261"/>
      <c r="B32" s="261"/>
      <c r="C32" s="261"/>
      <c r="D32" s="262"/>
      <c r="E32" s="261"/>
      <c r="F32" s="262"/>
      <c r="G32" s="262"/>
      <c r="H32" s="262"/>
      <c r="I32" s="262"/>
      <c r="J32" s="262"/>
      <c r="K32" s="262"/>
      <c r="L32" s="263"/>
      <c r="M32" s="263"/>
      <c r="N32" s="263"/>
      <c r="O32" s="263"/>
      <c r="Q32" s="263"/>
      <c r="R32" s="263"/>
      <c r="S32" s="263"/>
      <c r="T32" s="263"/>
      <c r="U32" s="263"/>
      <c r="V32" s="263"/>
      <c r="W32" s="263"/>
      <c r="X32" s="240"/>
    </row>
    <row r="33" spans="1:25" ht="16">
      <c r="A33" s="261"/>
      <c r="B33" s="261"/>
      <c r="C33" s="261"/>
      <c r="D33" s="262"/>
      <c r="E33" s="261"/>
      <c r="F33" s="262"/>
      <c r="G33" s="262"/>
      <c r="H33" s="262"/>
      <c r="I33" s="262"/>
      <c r="J33" s="262"/>
      <c r="K33" s="262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</row>
    <row r="34" spans="1:25" ht="16">
      <c r="A34" s="261"/>
      <c r="B34" s="261"/>
      <c r="C34" s="261"/>
      <c r="D34" s="262"/>
      <c r="E34" s="261"/>
      <c r="F34" s="262"/>
      <c r="G34" s="262"/>
      <c r="H34" s="262"/>
      <c r="I34" s="262"/>
      <c r="J34" s="262"/>
      <c r="K34" s="262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40"/>
    </row>
    <row r="35" spans="1:25" ht="16">
      <c r="A35" s="261"/>
      <c r="B35" s="261"/>
      <c r="C35" s="261"/>
      <c r="D35" s="262"/>
      <c r="E35" s="261"/>
      <c r="F35" s="262"/>
      <c r="G35" s="262"/>
      <c r="H35" s="262"/>
      <c r="I35" s="262"/>
      <c r="J35" s="262"/>
      <c r="K35" s="262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40"/>
    </row>
    <row r="36" spans="1:25" ht="16">
      <c r="X36" s="240"/>
    </row>
    <row r="37" spans="1:25" ht="16">
      <c r="A37" s="237" t="s">
        <v>449</v>
      </c>
      <c r="X37" s="240"/>
    </row>
    <row r="38" spans="1:25" ht="16">
      <c r="X38" s="240"/>
    </row>
    <row r="39" spans="1:25" ht="16">
      <c r="X39" s="240"/>
    </row>
    <row r="40" spans="1:25" ht="15" customHeight="1">
      <c r="X40" s="240">
        <f>SUM(X6:X23)</f>
        <v>14</v>
      </c>
      <c r="Y40" s="237" t="s">
        <v>450</v>
      </c>
    </row>
    <row r="53" ht="16"/>
    <row r="54" ht="16"/>
    <row r="55" ht="16"/>
    <row r="56" ht="16"/>
    <row r="57" ht="16"/>
    <row r="58" ht="16"/>
    <row r="59" ht="16"/>
    <row r="60" ht="16"/>
    <row r="61" ht="16"/>
    <row r="62" ht="16"/>
    <row r="63" ht="16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C6FF-1E45-4448-95D6-D375047ABE50}">
  <dimension ref="A1:AC38"/>
  <sheetViews>
    <sheetView workbookViewId="0">
      <selection activeCell="R36" sqref="R36"/>
    </sheetView>
  </sheetViews>
  <sheetFormatPr baseColWidth="10" defaultColWidth="11" defaultRowHeight="16"/>
  <cols>
    <col min="1" max="1" width="11" style="237"/>
    <col min="2" max="3" width="14.1640625" style="237" customWidth="1"/>
    <col min="4" max="4" width="9.1640625" style="237"/>
    <col min="5" max="7" width="12.6640625" style="238" customWidth="1"/>
    <col min="8" max="8" width="9.1640625" style="237"/>
    <col min="9" max="11" width="9.83203125" style="238" customWidth="1"/>
    <col min="12" max="12" width="10" style="238" customWidth="1"/>
    <col min="13" max="23" width="11" style="238"/>
    <col min="24" max="24" width="11" style="237"/>
    <col min="25" max="28" width="11" style="238"/>
    <col min="29" max="16384" width="11" style="237"/>
  </cols>
  <sheetData>
    <row r="1" spans="1:29" ht="120.75" customHeight="1">
      <c r="B1" s="244"/>
      <c r="C1" s="264" t="s">
        <v>416</v>
      </c>
      <c r="D1" s="244" t="s">
        <v>417</v>
      </c>
      <c r="E1" s="264" t="s">
        <v>418</v>
      </c>
      <c r="F1" s="264" t="s">
        <v>419</v>
      </c>
      <c r="G1" s="264" t="s">
        <v>420</v>
      </c>
      <c r="H1" s="264" t="s">
        <v>451</v>
      </c>
      <c r="I1" s="264" t="s">
        <v>452</v>
      </c>
      <c r="J1" s="264" t="s">
        <v>423</v>
      </c>
      <c r="K1" s="264" t="s">
        <v>424</v>
      </c>
      <c r="L1" s="264" t="s">
        <v>425</v>
      </c>
      <c r="M1" s="264" t="s">
        <v>426</v>
      </c>
      <c r="N1" s="264" t="s">
        <v>427</v>
      </c>
      <c r="O1" s="317" t="s">
        <v>428</v>
      </c>
      <c r="P1" s="264" t="s">
        <v>429</v>
      </c>
      <c r="Q1" s="317" t="s">
        <v>430</v>
      </c>
      <c r="R1" s="264" t="s">
        <v>432</v>
      </c>
      <c r="S1" s="317" t="s">
        <v>433</v>
      </c>
      <c r="T1" s="264" t="s">
        <v>413</v>
      </c>
      <c r="U1" s="264" t="s">
        <v>434</v>
      </c>
      <c r="V1" s="317" t="s">
        <v>435</v>
      </c>
      <c r="W1" s="246" t="s">
        <v>436</v>
      </c>
      <c r="X1" s="315" t="s">
        <v>437</v>
      </c>
      <c r="Y1" s="315" t="s">
        <v>438</v>
      </c>
      <c r="Z1" s="315" t="s">
        <v>439</v>
      </c>
      <c r="AA1" s="315" t="s">
        <v>440</v>
      </c>
    </row>
    <row r="2" spans="1:29">
      <c r="B2" s="237" t="s">
        <v>13</v>
      </c>
      <c r="D2" s="237">
        <f>SUM(D5:D32)</f>
        <v>0</v>
      </c>
      <c r="E2" s="237">
        <f>SUM(E5:E92)</f>
        <v>0</v>
      </c>
      <c r="F2" s="237">
        <f>SUM(F5:F92)</f>
        <v>0</v>
      </c>
      <c r="G2" s="237">
        <f>SUM(G5:G92)</f>
        <v>0</v>
      </c>
      <c r="H2" s="237">
        <f>SUM(H5:H92)</f>
        <v>0</v>
      </c>
      <c r="I2" s="237">
        <f>SUM(I5:I92)</f>
        <v>0</v>
      </c>
      <c r="J2" s="237">
        <f>SUM(J5:J28)</f>
        <v>0</v>
      </c>
      <c r="K2" s="237">
        <f>SUM(K5:K32)</f>
        <v>4</v>
      </c>
      <c r="L2" s="237">
        <f>SUM(L5:L92)</f>
        <v>0</v>
      </c>
      <c r="M2" s="237">
        <f>SUM(M5:M92)</f>
        <v>0</v>
      </c>
      <c r="N2" s="237">
        <f>SUM(N5:N32)</f>
        <v>4</v>
      </c>
      <c r="O2" s="239">
        <f>SUM(O5:O28)</f>
        <v>2</v>
      </c>
      <c r="P2" s="237">
        <f>SUM(P5:P32)</f>
        <v>4</v>
      </c>
      <c r="Q2" s="242">
        <f>SUM(Q5:Q32)</f>
        <v>2</v>
      </c>
      <c r="R2" s="237">
        <f>SUM(R5:R32)</f>
        <v>0</v>
      </c>
      <c r="S2" s="242"/>
      <c r="T2" s="237"/>
      <c r="U2" s="237">
        <f t="shared" ref="U2:Z2" si="0">SUM(U5:U32)</f>
        <v>12</v>
      </c>
      <c r="V2" s="242">
        <f t="shared" si="0"/>
        <v>2</v>
      </c>
      <c r="W2" s="240">
        <f t="shared" si="0"/>
        <v>22</v>
      </c>
      <c r="X2" s="318">
        <f t="shared" si="0"/>
        <v>0</v>
      </c>
      <c r="Y2" s="238">
        <f t="shared" si="0"/>
        <v>8</v>
      </c>
      <c r="Z2" s="241">
        <f t="shared" si="0"/>
        <v>8</v>
      </c>
      <c r="AA2" s="241"/>
    </row>
    <row r="3" spans="1:29">
      <c r="B3" s="244" t="s">
        <v>447</v>
      </c>
      <c r="C3" s="244"/>
      <c r="D3" s="244">
        <v>45</v>
      </c>
      <c r="E3" s="244">
        <v>90</v>
      </c>
      <c r="F3" s="244">
        <v>4</v>
      </c>
      <c r="G3" s="244">
        <v>8</v>
      </c>
      <c r="H3" s="244">
        <v>11</v>
      </c>
      <c r="I3" s="244">
        <v>22</v>
      </c>
      <c r="J3" s="244">
        <v>15</v>
      </c>
      <c r="K3" s="244">
        <v>30</v>
      </c>
      <c r="L3" s="244">
        <v>14</v>
      </c>
      <c r="M3" s="244">
        <v>28</v>
      </c>
      <c r="N3" s="237">
        <v>4</v>
      </c>
      <c r="O3" s="239">
        <v>8</v>
      </c>
      <c r="P3" s="244">
        <v>4</v>
      </c>
      <c r="Q3" s="242">
        <v>8</v>
      </c>
      <c r="R3" s="244">
        <v>10</v>
      </c>
      <c r="S3" s="245">
        <v>20</v>
      </c>
      <c r="T3" s="244">
        <v>0</v>
      </c>
      <c r="U3" s="244">
        <v>12</v>
      </c>
      <c r="V3" s="245">
        <v>20</v>
      </c>
      <c r="W3" s="246">
        <f>E3+G3+I3+K3+M3+O3+Q3+T3+U3+V3</f>
        <v>226</v>
      </c>
      <c r="X3" s="324">
        <f>D3+F3+H3+J3+L3</f>
        <v>89</v>
      </c>
      <c r="Y3" s="264">
        <f>N3+P3+R3</f>
        <v>18</v>
      </c>
      <c r="Z3" s="241">
        <f>X3+Y3</f>
        <v>107</v>
      </c>
      <c r="AA3" s="241"/>
      <c r="AC3" s="244"/>
    </row>
    <row r="4" spans="1:29"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7"/>
      <c r="O4" s="248"/>
      <c r="P4" s="244"/>
      <c r="Q4" s="255"/>
      <c r="R4" s="244"/>
      <c r="S4" s="245" t="s">
        <v>448</v>
      </c>
      <c r="T4" s="244"/>
      <c r="U4" s="244"/>
      <c r="V4" s="245"/>
      <c r="W4" s="246"/>
      <c r="X4" s="267"/>
      <c r="Y4" s="315"/>
      <c r="Z4" s="249"/>
      <c r="AA4" s="249"/>
      <c r="AB4" s="250"/>
      <c r="AC4" s="244"/>
    </row>
    <row r="5" spans="1:29">
      <c r="B5" s="361"/>
      <c r="C5" s="361" t="e">
        <f>#REF!</f>
        <v>#REF!</v>
      </c>
      <c r="D5" s="251"/>
      <c r="E5" s="242"/>
      <c r="F5" s="251">
        <v>0</v>
      </c>
      <c r="G5" s="252">
        <v>0</v>
      </c>
      <c r="H5" s="251">
        <v>0</v>
      </c>
      <c r="I5" s="252">
        <v>0</v>
      </c>
      <c r="J5" s="251"/>
      <c r="K5" s="252">
        <v>0</v>
      </c>
      <c r="L5" s="238">
        <v>0</v>
      </c>
      <c r="M5" s="239">
        <v>0</v>
      </c>
      <c r="N5" s="238">
        <v>4</v>
      </c>
      <c r="O5" s="239">
        <v>0</v>
      </c>
      <c r="P5" s="238">
        <v>4</v>
      </c>
      <c r="Q5" s="257">
        <v>0</v>
      </c>
      <c r="R5" s="251">
        <v>0</v>
      </c>
      <c r="S5" s="252"/>
      <c r="T5" s="238">
        <v>0</v>
      </c>
      <c r="U5" s="238">
        <v>8</v>
      </c>
      <c r="V5" s="251">
        <v>0</v>
      </c>
      <c r="W5" s="240">
        <f>E5+G5+I5+K5+M5+O5+Q5+S5+T5+U5+V5</f>
        <v>8</v>
      </c>
      <c r="X5" s="243">
        <f t="shared" ref="X5:X21" si="1">D5+F5+H5+J5+L5</f>
        <v>0</v>
      </c>
      <c r="Y5" s="241">
        <f t="shared" ref="Y5:Y29" si="2">N5+P5+R5</f>
        <v>8</v>
      </c>
      <c r="Z5" s="241">
        <f t="shared" ref="Z5:Z29" si="3">X5+Y5</f>
        <v>8</v>
      </c>
      <c r="AA5" s="241"/>
    </row>
    <row r="6" spans="1:29">
      <c r="B6" s="361"/>
      <c r="C6" s="361" t="e">
        <f>#REF!</f>
        <v>#REF!</v>
      </c>
      <c r="D6" s="251"/>
      <c r="E6" s="242"/>
      <c r="F6" s="251">
        <v>0</v>
      </c>
      <c r="G6" s="252">
        <v>0</v>
      </c>
      <c r="H6" s="251">
        <v>0</v>
      </c>
      <c r="I6" s="252">
        <v>0</v>
      </c>
      <c r="J6" s="251"/>
      <c r="K6" s="252">
        <v>4</v>
      </c>
      <c r="L6" s="238">
        <v>0</v>
      </c>
      <c r="M6" s="239">
        <v>0</v>
      </c>
      <c r="N6" s="264">
        <v>0</v>
      </c>
      <c r="O6" s="239">
        <v>2</v>
      </c>
      <c r="P6" s="264">
        <v>0</v>
      </c>
      <c r="Q6" s="239">
        <v>2</v>
      </c>
      <c r="R6" s="238">
        <v>0</v>
      </c>
      <c r="S6" s="252"/>
      <c r="T6" s="238">
        <v>0</v>
      </c>
      <c r="U6" s="238">
        <v>4</v>
      </c>
      <c r="V6" s="251">
        <v>2</v>
      </c>
      <c r="W6" s="246">
        <f t="shared" ref="W6:W30" si="4">E6+G6+I6+K6+M6+O6+Q6+S6+T6+U6+V6</f>
        <v>14</v>
      </c>
      <c r="X6" s="243">
        <f t="shared" si="1"/>
        <v>0</v>
      </c>
      <c r="Y6" s="315">
        <f t="shared" si="2"/>
        <v>0</v>
      </c>
      <c r="Z6" s="241">
        <f t="shared" si="3"/>
        <v>0</v>
      </c>
      <c r="AA6" s="241"/>
    </row>
    <row r="7" spans="1:29">
      <c r="A7" s="253"/>
      <c r="B7" s="362"/>
      <c r="C7" s="362" t="e">
        <f>#REF!</f>
        <v>#REF!</v>
      </c>
      <c r="D7" s="254"/>
      <c r="E7" s="255"/>
      <c r="F7" s="254"/>
      <c r="G7" s="256"/>
      <c r="H7" s="254"/>
      <c r="I7" s="256"/>
      <c r="J7" s="254"/>
      <c r="K7" s="256"/>
      <c r="L7" s="258"/>
      <c r="M7" s="257"/>
      <c r="N7" s="238">
        <v>0</v>
      </c>
      <c r="O7" s="257"/>
      <c r="P7" s="238">
        <v>0</v>
      </c>
      <c r="Q7" s="257"/>
      <c r="R7" s="258"/>
      <c r="S7" s="256"/>
      <c r="T7" s="258">
        <v>0</v>
      </c>
      <c r="U7" s="258">
        <v>0</v>
      </c>
      <c r="V7" s="254"/>
      <c r="W7" s="240">
        <f t="shared" si="4"/>
        <v>0</v>
      </c>
      <c r="X7" s="259">
        <f t="shared" si="1"/>
        <v>0</v>
      </c>
      <c r="Y7" s="241">
        <f t="shared" si="2"/>
        <v>0</v>
      </c>
      <c r="Z7" s="260">
        <f t="shared" si="3"/>
        <v>0</v>
      </c>
      <c r="AA7" s="260"/>
    </row>
    <row r="8" spans="1:29">
      <c r="A8" s="237" t="s">
        <v>201</v>
      </c>
      <c r="B8" s="361" t="s">
        <v>9</v>
      </c>
      <c r="C8" s="361">
        <f>MC!$K$2</f>
        <v>1392.5729797464467</v>
      </c>
      <c r="D8" s="251"/>
      <c r="E8" s="242"/>
      <c r="F8" s="251"/>
      <c r="G8" s="252"/>
      <c r="H8" s="251"/>
      <c r="I8" s="252"/>
      <c r="J8" s="251"/>
      <c r="K8" s="252"/>
      <c r="M8" s="239"/>
      <c r="N8" s="238">
        <v>0</v>
      </c>
      <c r="O8" s="239"/>
      <c r="P8" s="238">
        <v>0</v>
      </c>
      <c r="Q8" s="239"/>
      <c r="S8" s="252"/>
      <c r="T8" s="238">
        <v>0</v>
      </c>
      <c r="U8" s="238">
        <v>0</v>
      </c>
      <c r="V8" s="251"/>
      <c r="W8" s="240">
        <f t="shared" si="4"/>
        <v>0</v>
      </c>
      <c r="X8" s="243">
        <f t="shared" si="1"/>
        <v>0</v>
      </c>
      <c r="Y8" s="241">
        <f t="shared" si="2"/>
        <v>0</v>
      </c>
      <c r="Z8" s="241">
        <f t="shared" si="3"/>
        <v>0</v>
      </c>
      <c r="AA8" s="241"/>
    </row>
    <row r="9" spans="1:29">
      <c r="B9" s="361"/>
      <c r="C9" s="361" t="e">
        <f>#REF!</f>
        <v>#REF!</v>
      </c>
      <c r="D9" s="251"/>
      <c r="E9" s="242"/>
      <c r="F9" s="251"/>
      <c r="G9" s="252"/>
      <c r="H9" s="251"/>
      <c r="I9" s="252"/>
      <c r="J9" s="251"/>
      <c r="K9" s="252"/>
      <c r="M9" s="239"/>
      <c r="N9" s="238">
        <v>0</v>
      </c>
      <c r="O9" s="239"/>
      <c r="P9" s="238">
        <v>0</v>
      </c>
      <c r="Q9" s="239"/>
      <c r="S9" s="252"/>
      <c r="T9" s="238">
        <v>0</v>
      </c>
      <c r="U9" s="238">
        <v>0</v>
      </c>
      <c r="V9" s="251"/>
      <c r="W9" s="240">
        <f t="shared" si="4"/>
        <v>0</v>
      </c>
      <c r="X9" s="243">
        <f t="shared" si="1"/>
        <v>0</v>
      </c>
      <c r="Y9" s="241">
        <f t="shared" si="2"/>
        <v>0</v>
      </c>
      <c r="Z9" s="241">
        <f t="shared" si="3"/>
        <v>0</v>
      </c>
      <c r="AA9" s="241"/>
    </row>
    <row r="10" spans="1:29">
      <c r="B10" s="361"/>
      <c r="C10" s="361" t="e">
        <f>#REF!</f>
        <v>#REF!</v>
      </c>
      <c r="D10" s="251"/>
      <c r="E10" s="242"/>
      <c r="F10" s="251"/>
      <c r="G10" s="252"/>
      <c r="H10" s="251"/>
      <c r="I10" s="252"/>
      <c r="J10" s="251"/>
      <c r="K10" s="252"/>
      <c r="M10" s="239"/>
      <c r="N10" s="238">
        <v>0</v>
      </c>
      <c r="O10" s="239"/>
      <c r="P10" s="238">
        <v>0</v>
      </c>
      <c r="Q10" s="239"/>
      <c r="S10" s="252"/>
      <c r="T10" s="238">
        <v>0</v>
      </c>
      <c r="U10" s="238">
        <v>0</v>
      </c>
      <c r="V10" s="251"/>
      <c r="W10" s="240">
        <f t="shared" si="4"/>
        <v>0</v>
      </c>
      <c r="X10" s="243">
        <f t="shared" si="1"/>
        <v>0</v>
      </c>
      <c r="Y10" s="241">
        <f t="shared" si="2"/>
        <v>0</v>
      </c>
      <c r="Z10" s="241">
        <f t="shared" si="3"/>
        <v>0</v>
      </c>
      <c r="AA10" s="241"/>
    </row>
    <row r="11" spans="1:29">
      <c r="A11" s="261"/>
      <c r="B11" s="363"/>
      <c r="C11" s="361" t="e">
        <f>#REF!</f>
        <v>#REF!</v>
      </c>
      <c r="D11" s="251"/>
      <c r="E11" s="242"/>
      <c r="F11" s="251"/>
      <c r="G11" s="252"/>
      <c r="H11" s="262"/>
      <c r="I11" s="252"/>
      <c r="J11" s="251"/>
      <c r="K11" s="252"/>
      <c r="M11" s="239"/>
      <c r="N11" s="238">
        <v>0</v>
      </c>
      <c r="O11" s="239"/>
      <c r="P11" s="238">
        <v>0</v>
      </c>
      <c r="Q11" s="239"/>
      <c r="S11" s="252"/>
      <c r="T11" s="238">
        <v>0</v>
      </c>
      <c r="U11" s="238">
        <v>0</v>
      </c>
      <c r="V11" s="251"/>
      <c r="W11" s="240">
        <f t="shared" si="4"/>
        <v>0</v>
      </c>
      <c r="X11" s="243">
        <f t="shared" si="1"/>
        <v>0</v>
      </c>
      <c r="Y11" s="241">
        <f t="shared" si="2"/>
        <v>0</v>
      </c>
      <c r="Z11" s="241">
        <f t="shared" si="3"/>
        <v>0</v>
      </c>
      <c r="AA11" s="241"/>
    </row>
    <row r="12" spans="1:29">
      <c r="B12" s="361"/>
      <c r="C12" s="361" t="e">
        <f>#REF!</f>
        <v>#REF!</v>
      </c>
      <c r="D12" s="251"/>
      <c r="E12" s="242"/>
      <c r="F12" s="251"/>
      <c r="G12" s="252"/>
      <c r="H12" s="251"/>
      <c r="I12" s="252"/>
      <c r="J12" s="251"/>
      <c r="K12" s="252"/>
      <c r="M12" s="239"/>
      <c r="N12" s="238">
        <v>0</v>
      </c>
      <c r="O12" s="239"/>
      <c r="P12" s="238">
        <v>0</v>
      </c>
      <c r="Q12" s="239"/>
      <c r="S12" s="252"/>
      <c r="T12" s="238">
        <v>0</v>
      </c>
      <c r="U12" s="238">
        <v>0</v>
      </c>
      <c r="V12" s="251"/>
      <c r="W12" s="240">
        <f t="shared" si="4"/>
        <v>0</v>
      </c>
      <c r="X12" s="243">
        <f t="shared" si="1"/>
        <v>0</v>
      </c>
      <c r="Y12" s="241">
        <f t="shared" si="2"/>
        <v>0</v>
      </c>
      <c r="Z12" s="241">
        <f t="shared" si="3"/>
        <v>0</v>
      </c>
      <c r="AA12" s="241"/>
    </row>
    <row r="13" spans="1:29">
      <c r="B13" s="361"/>
      <c r="C13" s="361" t="e">
        <f>#REF!</f>
        <v>#REF!</v>
      </c>
      <c r="D13" s="251"/>
      <c r="E13" s="242"/>
      <c r="F13" s="251"/>
      <c r="G13" s="252"/>
      <c r="H13" s="251"/>
      <c r="I13" s="252"/>
      <c r="J13" s="251"/>
      <c r="K13" s="252"/>
      <c r="M13" s="239"/>
      <c r="N13" s="238">
        <v>0</v>
      </c>
      <c r="O13" s="239"/>
      <c r="P13" s="238">
        <v>0</v>
      </c>
      <c r="Q13" s="239"/>
      <c r="S13" s="252"/>
      <c r="T13" s="238">
        <v>0</v>
      </c>
      <c r="U13" s="238">
        <v>0</v>
      </c>
      <c r="V13" s="251"/>
      <c r="W13" s="240">
        <f t="shared" si="4"/>
        <v>0</v>
      </c>
      <c r="X13" s="243">
        <f t="shared" si="1"/>
        <v>0</v>
      </c>
      <c r="Y13" s="241">
        <f t="shared" si="2"/>
        <v>0</v>
      </c>
      <c r="Z13" s="241">
        <f t="shared" si="3"/>
        <v>0</v>
      </c>
      <c r="AA13" s="241"/>
    </row>
    <row r="14" spans="1:29">
      <c r="B14" s="361"/>
      <c r="C14" s="361" t="e">
        <f>#REF!</f>
        <v>#REF!</v>
      </c>
      <c r="D14" s="251"/>
      <c r="E14" s="242"/>
      <c r="F14" s="251"/>
      <c r="G14" s="252"/>
      <c r="H14" s="251"/>
      <c r="I14" s="252"/>
      <c r="J14" s="251"/>
      <c r="K14" s="252"/>
      <c r="M14" s="239"/>
      <c r="N14" s="238">
        <v>0</v>
      </c>
      <c r="O14" s="239"/>
      <c r="P14" s="238">
        <v>0</v>
      </c>
      <c r="Q14" s="239"/>
      <c r="S14" s="252"/>
      <c r="T14" s="238">
        <v>0</v>
      </c>
      <c r="U14" s="238">
        <v>0</v>
      </c>
      <c r="V14" s="251"/>
      <c r="W14" s="240">
        <f t="shared" si="4"/>
        <v>0</v>
      </c>
      <c r="X14" s="243">
        <f t="shared" si="1"/>
        <v>0</v>
      </c>
      <c r="Y14" s="241">
        <f t="shared" si="2"/>
        <v>0</v>
      </c>
      <c r="Z14" s="241">
        <f t="shared" si="3"/>
        <v>0</v>
      </c>
      <c r="AA14" s="241"/>
    </row>
    <row r="15" spans="1:29">
      <c r="B15" s="361"/>
      <c r="C15" s="361" t="e">
        <f>#REF!</f>
        <v>#REF!</v>
      </c>
      <c r="D15" s="251"/>
      <c r="E15" s="242"/>
      <c r="F15" s="251"/>
      <c r="G15" s="252"/>
      <c r="H15" s="251"/>
      <c r="I15" s="252"/>
      <c r="J15" s="251"/>
      <c r="K15" s="252"/>
      <c r="M15" s="239"/>
      <c r="N15" s="238">
        <v>0</v>
      </c>
      <c r="O15" s="239"/>
      <c r="P15" s="238">
        <v>0</v>
      </c>
      <c r="Q15" s="239"/>
      <c r="S15" s="252"/>
      <c r="T15" s="238">
        <v>0</v>
      </c>
      <c r="U15" s="238">
        <v>0</v>
      </c>
      <c r="V15" s="251"/>
      <c r="W15" s="240">
        <f t="shared" si="4"/>
        <v>0</v>
      </c>
      <c r="X15" s="243">
        <f t="shared" si="1"/>
        <v>0</v>
      </c>
      <c r="Y15" s="241">
        <f t="shared" si="2"/>
        <v>0</v>
      </c>
      <c r="Z15" s="241">
        <f t="shared" si="3"/>
        <v>0</v>
      </c>
      <c r="AA15" s="241"/>
    </row>
    <row r="16" spans="1:29">
      <c r="B16" s="361"/>
      <c r="C16" s="361" t="e">
        <f>#REF!</f>
        <v>#REF!</v>
      </c>
      <c r="D16" s="251"/>
      <c r="E16" s="242"/>
      <c r="F16" s="251"/>
      <c r="G16" s="252"/>
      <c r="H16" s="251"/>
      <c r="I16" s="252"/>
      <c r="J16" s="251"/>
      <c r="K16" s="252"/>
      <c r="M16" s="239"/>
      <c r="N16" s="238">
        <v>0</v>
      </c>
      <c r="O16" s="239"/>
      <c r="P16" s="238">
        <v>0</v>
      </c>
      <c r="Q16" s="239"/>
      <c r="S16" s="252"/>
      <c r="T16" s="238">
        <v>0</v>
      </c>
      <c r="U16" s="238">
        <v>0</v>
      </c>
      <c r="V16" s="251"/>
      <c r="W16" s="240">
        <f t="shared" si="4"/>
        <v>0</v>
      </c>
      <c r="X16" s="243">
        <f t="shared" si="1"/>
        <v>0</v>
      </c>
      <c r="Y16" s="241">
        <f t="shared" si="2"/>
        <v>0</v>
      </c>
      <c r="Z16" s="241">
        <f t="shared" si="3"/>
        <v>0</v>
      </c>
      <c r="AA16" s="241"/>
    </row>
    <row r="17" spans="1:27">
      <c r="B17" s="361"/>
      <c r="C17" s="361" t="e">
        <f>#REF!</f>
        <v>#REF!</v>
      </c>
      <c r="D17" s="251"/>
      <c r="E17" s="242"/>
      <c r="F17" s="251"/>
      <c r="G17" s="252"/>
      <c r="H17" s="251"/>
      <c r="I17" s="252"/>
      <c r="J17" s="251"/>
      <c r="K17" s="252"/>
      <c r="M17" s="239"/>
      <c r="N17" s="238">
        <v>0</v>
      </c>
      <c r="O17" s="239"/>
      <c r="P17" s="238">
        <v>0</v>
      </c>
      <c r="Q17" s="239"/>
      <c r="S17" s="252"/>
      <c r="T17" s="238">
        <v>0</v>
      </c>
      <c r="U17" s="238">
        <v>0</v>
      </c>
      <c r="V17" s="251"/>
      <c r="W17" s="240">
        <f t="shared" si="4"/>
        <v>0</v>
      </c>
      <c r="X17" s="243">
        <f t="shared" si="1"/>
        <v>0</v>
      </c>
      <c r="Y17" s="241">
        <f t="shared" si="2"/>
        <v>0</v>
      </c>
      <c r="Z17" s="241">
        <f t="shared" si="3"/>
        <v>0</v>
      </c>
      <c r="AA17" s="241"/>
    </row>
    <row r="18" spans="1:27">
      <c r="B18" s="361"/>
      <c r="C18" s="361" t="e">
        <f>#REF!</f>
        <v>#REF!</v>
      </c>
      <c r="D18" s="251"/>
      <c r="E18" s="242"/>
      <c r="F18" s="251"/>
      <c r="G18" s="252"/>
      <c r="H18" s="251"/>
      <c r="I18" s="252"/>
      <c r="J18" s="251"/>
      <c r="K18" s="252"/>
      <c r="M18" s="239"/>
      <c r="N18" s="238">
        <v>0</v>
      </c>
      <c r="O18" s="239"/>
      <c r="P18" s="238">
        <v>0</v>
      </c>
      <c r="Q18" s="239"/>
      <c r="S18" s="252"/>
      <c r="T18" s="238">
        <v>0</v>
      </c>
      <c r="U18" s="238">
        <v>0</v>
      </c>
      <c r="V18" s="251"/>
      <c r="W18" s="240">
        <f t="shared" si="4"/>
        <v>0</v>
      </c>
      <c r="X18" s="243">
        <f t="shared" si="1"/>
        <v>0</v>
      </c>
      <c r="Y18" s="241">
        <f t="shared" si="2"/>
        <v>0</v>
      </c>
      <c r="Z18" s="241">
        <f t="shared" si="3"/>
        <v>0</v>
      </c>
      <c r="AA18" s="241"/>
    </row>
    <row r="19" spans="1:27">
      <c r="B19" s="361"/>
      <c r="C19" s="361" t="e">
        <f>#REF!</f>
        <v>#REF!</v>
      </c>
      <c r="D19" s="251"/>
      <c r="E19" s="242"/>
      <c r="F19" s="251"/>
      <c r="G19" s="252"/>
      <c r="H19" s="251"/>
      <c r="I19" s="252"/>
      <c r="J19" s="251"/>
      <c r="K19" s="252"/>
      <c r="M19" s="239"/>
      <c r="N19" s="238">
        <v>0</v>
      </c>
      <c r="O19" s="239"/>
      <c r="P19" s="238">
        <v>0</v>
      </c>
      <c r="Q19" s="239"/>
      <c r="S19" s="252"/>
      <c r="T19" s="238">
        <v>0</v>
      </c>
      <c r="U19" s="238">
        <v>0</v>
      </c>
      <c r="V19" s="251"/>
      <c r="W19" s="240">
        <f t="shared" si="4"/>
        <v>0</v>
      </c>
      <c r="X19" s="243">
        <f t="shared" si="1"/>
        <v>0</v>
      </c>
      <c r="Y19" s="241">
        <f t="shared" si="2"/>
        <v>0</v>
      </c>
      <c r="Z19" s="241">
        <f t="shared" si="3"/>
        <v>0</v>
      </c>
      <c r="AA19" s="241"/>
    </row>
    <row r="20" spans="1:27">
      <c r="B20" s="361"/>
      <c r="C20" s="361" t="e">
        <f>#REF!</f>
        <v>#REF!</v>
      </c>
      <c r="D20" s="251"/>
      <c r="E20" s="242"/>
      <c r="F20" s="251"/>
      <c r="G20" s="252"/>
      <c r="H20" s="251"/>
      <c r="I20" s="252"/>
      <c r="J20" s="251"/>
      <c r="K20" s="252"/>
      <c r="M20" s="239"/>
      <c r="N20" s="238">
        <v>0</v>
      </c>
      <c r="O20" s="239"/>
      <c r="P20" s="238">
        <v>0</v>
      </c>
      <c r="Q20" s="239"/>
      <c r="S20" s="252"/>
      <c r="T20" s="238">
        <v>0</v>
      </c>
      <c r="U20" s="238">
        <v>0</v>
      </c>
      <c r="V20" s="251"/>
      <c r="W20" s="240">
        <f t="shared" si="4"/>
        <v>0</v>
      </c>
      <c r="X20" s="243">
        <f t="shared" si="1"/>
        <v>0</v>
      </c>
      <c r="Y20" s="241">
        <f t="shared" si="2"/>
        <v>0</v>
      </c>
      <c r="Z20" s="241">
        <f t="shared" si="3"/>
        <v>0</v>
      </c>
      <c r="AA20" s="241"/>
    </row>
    <row r="21" spans="1:27">
      <c r="B21" s="361"/>
      <c r="C21" s="361" t="e">
        <f>#REF!</f>
        <v>#REF!</v>
      </c>
      <c r="D21" s="251"/>
      <c r="E21" s="242"/>
      <c r="F21" s="251"/>
      <c r="G21" s="252"/>
      <c r="H21" s="251"/>
      <c r="I21" s="252"/>
      <c r="J21" s="251"/>
      <c r="K21" s="252"/>
      <c r="M21" s="239"/>
      <c r="N21" s="238">
        <v>0</v>
      </c>
      <c r="O21" s="239"/>
      <c r="P21" s="238">
        <v>0</v>
      </c>
      <c r="Q21" s="239"/>
      <c r="S21" s="252"/>
      <c r="T21" s="238">
        <v>0</v>
      </c>
      <c r="U21" s="238">
        <v>0</v>
      </c>
      <c r="V21" s="251"/>
      <c r="W21" s="240">
        <f t="shared" si="4"/>
        <v>0</v>
      </c>
      <c r="X21" s="243">
        <f t="shared" si="1"/>
        <v>0</v>
      </c>
      <c r="Y21" s="241">
        <f t="shared" si="2"/>
        <v>0</v>
      </c>
      <c r="Z21" s="241">
        <f t="shared" si="3"/>
        <v>0</v>
      </c>
      <c r="AA21" s="241"/>
    </row>
    <row r="22" spans="1:27">
      <c r="B22" s="361"/>
      <c r="C22" s="361" t="e">
        <f>#REF!</f>
        <v>#REF!</v>
      </c>
      <c r="D22" s="251"/>
      <c r="E22" s="242"/>
      <c r="F22" s="251"/>
      <c r="G22" s="252"/>
      <c r="H22" s="251"/>
      <c r="I22" s="252"/>
      <c r="J22" s="251"/>
      <c r="K22" s="252"/>
      <c r="M22" s="239"/>
      <c r="N22" s="238">
        <v>0</v>
      </c>
      <c r="O22" s="239"/>
      <c r="P22" s="238">
        <v>0</v>
      </c>
      <c r="Q22" s="239"/>
      <c r="R22" s="264"/>
      <c r="S22" s="265"/>
      <c r="T22" s="264">
        <v>0</v>
      </c>
      <c r="U22" s="264">
        <v>0</v>
      </c>
      <c r="V22" s="266"/>
      <c r="W22" s="239"/>
      <c r="Z22" s="241"/>
      <c r="AA22" s="241"/>
    </row>
    <row r="23" spans="1:27">
      <c r="A23" s="253"/>
      <c r="B23" s="362"/>
      <c r="C23" s="362"/>
      <c r="D23" s="254"/>
      <c r="E23" s="255"/>
      <c r="F23" s="254"/>
      <c r="G23" s="256"/>
      <c r="H23" s="254"/>
      <c r="I23" s="256"/>
      <c r="J23" s="254"/>
      <c r="K23" s="256"/>
      <c r="L23" s="258"/>
      <c r="M23" s="257"/>
      <c r="N23" s="258"/>
      <c r="O23" s="257"/>
      <c r="P23" s="258"/>
      <c r="Q23" s="248"/>
      <c r="R23" s="264"/>
      <c r="S23" s="265"/>
      <c r="T23" s="264"/>
      <c r="U23" s="264"/>
      <c r="V23" s="266"/>
      <c r="W23" s="333"/>
      <c r="X23" s="334"/>
      <c r="Y23" s="249"/>
      <c r="Z23" s="249"/>
      <c r="AA23" s="249"/>
    </row>
    <row r="24" spans="1:27">
      <c r="A24" s="253"/>
      <c r="B24" s="362"/>
      <c r="C24" s="362"/>
      <c r="D24" s="254"/>
      <c r="E24" s="255"/>
      <c r="F24" s="254"/>
      <c r="G24" s="256"/>
      <c r="H24" s="254"/>
      <c r="I24" s="256"/>
      <c r="J24" s="254"/>
      <c r="K24" s="256"/>
      <c r="L24" s="258"/>
      <c r="M24" s="257">
        <v>0</v>
      </c>
      <c r="N24" s="268">
        <v>0</v>
      </c>
      <c r="O24" s="257">
        <v>0</v>
      </c>
      <c r="P24" s="258">
        <v>0</v>
      </c>
      <c r="Q24" s="239">
        <v>0</v>
      </c>
      <c r="R24" s="238">
        <v>0</v>
      </c>
      <c r="S24" s="252"/>
      <c r="T24" s="238">
        <v>0</v>
      </c>
      <c r="U24" s="238">
        <v>0</v>
      </c>
      <c r="V24" s="251"/>
      <c r="W24" s="240">
        <f t="shared" si="4"/>
        <v>0</v>
      </c>
      <c r="X24" s="243">
        <f t="shared" ref="X24:X30" si="5">D24+F24+H24+J24+L24</f>
        <v>0</v>
      </c>
      <c r="Y24" s="241">
        <f t="shared" si="2"/>
        <v>0</v>
      </c>
      <c r="Z24" s="241">
        <f t="shared" si="3"/>
        <v>0</v>
      </c>
      <c r="AA24" s="241"/>
    </row>
    <row r="25" spans="1:27">
      <c r="D25" s="251"/>
      <c r="E25" s="242"/>
      <c r="F25" s="251"/>
      <c r="G25" s="252"/>
      <c r="H25" s="251"/>
      <c r="I25" s="252"/>
      <c r="J25" s="251"/>
      <c r="K25" s="252"/>
      <c r="M25" s="239">
        <v>0</v>
      </c>
      <c r="N25" s="263">
        <v>0</v>
      </c>
      <c r="O25" s="239">
        <v>0</v>
      </c>
      <c r="P25" s="238">
        <v>0</v>
      </c>
      <c r="Q25" s="239">
        <v>0</v>
      </c>
      <c r="R25" s="238">
        <v>0</v>
      </c>
      <c r="S25" s="252"/>
      <c r="T25" s="238">
        <v>0</v>
      </c>
      <c r="U25" s="238">
        <v>0</v>
      </c>
      <c r="V25" s="251"/>
      <c r="W25" s="240">
        <f t="shared" si="4"/>
        <v>0</v>
      </c>
      <c r="X25" s="243">
        <f t="shared" si="5"/>
        <v>0</v>
      </c>
      <c r="Y25" s="241">
        <f t="shared" si="2"/>
        <v>0</v>
      </c>
      <c r="Z25" s="241">
        <f t="shared" si="3"/>
        <v>0</v>
      </c>
      <c r="AA25" s="241"/>
    </row>
    <row r="26" spans="1:27">
      <c r="B26" s="361"/>
      <c r="C26" s="361"/>
      <c r="D26" s="251"/>
      <c r="E26" s="242"/>
      <c r="F26" s="251"/>
      <c r="G26" s="252"/>
      <c r="H26" s="251"/>
      <c r="I26" s="252"/>
      <c r="J26" s="251"/>
      <c r="K26" s="252"/>
      <c r="M26" s="239">
        <v>0</v>
      </c>
      <c r="N26" s="263">
        <v>0</v>
      </c>
      <c r="O26" s="239">
        <v>0</v>
      </c>
      <c r="P26" s="238">
        <v>0</v>
      </c>
      <c r="Q26" s="239">
        <v>0</v>
      </c>
      <c r="R26" s="238">
        <v>0</v>
      </c>
      <c r="S26" s="252"/>
      <c r="T26" s="238">
        <v>0</v>
      </c>
      <c r="U26" s="238">
        <v>0</v>
      </c>
      <c r="V26" s="251"/>
      <c r="W26" s="240">
        <f t="shared" si="4"/>
        <v>0</v>
      </c>
      <c r="X26" s="243">
        <f t="shared" si="5"/>
        <v>0</v>
      </c>
      <c r="Y26" s="241">
        <f t="shared" si="2"/>
        <v>0</v>
      </c>
      <c r="Z26" s="241">
        <f t="shared" si="3"/>
        <v>0</v>
      </c>
      <c r="AA26" s="241"/>
    </row>
    <row r="27" spans="1:27">
      <c r="B27" s="361"/>
      <c r="C27" s="361"/>
      <c r="D27" s="251"/>
      <c r="E27" s="242"/>
      <c r="F27" s="251"/>
      <c r="G27" s="252"/>
      <c r="H27" s="251"/>
      <c r="I27" s="252"/>
      <c r="J27" s="251"/>
      <c r="K27" s="252"/>
      <c r="M27" s="239">
        <v>0</v>
      </c>
      <c r="N27" s="263">
        <v>0</v>
      </c>
      <c r="O27" s="239">
        <v>0</v>
      </c>
      <c r="P27" s="238">
        <v>0</v>
      </c>
      <c r="Q27" s="239">
        <v>0</v>
      </c>
      <c r="R27" s="238">
        <v>0</v>
      </c>
      <c r="S27" s="252"/>
      <c r="T27" s="238">
        <v>0</v>
      </c>
      <c r="U27" s="238">
        <v>0</v>
      </c>
      <c r="V27" s="251"/>
      <c r="W27" s="240">
        <f t="shared" si="4"/>
        <v>0</v>
      </c>
      <c r="X27" s="243">
        <f t="shared" si="5"/>
        <v>0</v>
      </c>
      <c r="Y27" s="241">
        <f t="shared" si="2"/>
        <v>0</v>
      </c>
      <c r="Z27" s="241">
        <f t="shared" si="3"/>
        <v>0</v>
      </c>
      <c r="AA27" s="241"/>
    </row>
    <row r="28" spans="1:27">
      <c r="D28" s="251"/>
      <c r="E28" s="242"/>
      <c r="F28" s="251"/>
      <c r="G28" s="252"/>
      <c r="H28" s="251"/>
      <c r="I28" s="252"/>
      <c r="J28" s="251"/>
      <c r="K28" s="252"/>
      <c r="M28" s="239">
        <v>0</v>
      </c>
      <c r="N28" s="263">
        <v>0</v>
      </c>
      <c r="O28" s="239">
        <v>0</v>
      </c>
      <c r="P28" s="238">
        <v>0</v>
      </c>
      <c r="Q28" s="239">
        <v>0</v>
      </c>
      <c r="R28" s="238">
        <v>0</v>
      </c>
      <c r="S28" s="252"/>
      <c r="T28" s="238">
        <v>0</v>
      </c>
      <c r="U28" s="238">
        <v>0</v>
      </c>
      <c r="V28" s="251"/>
      <c r="W28" s="240">
        <f t="shared" si="4"/>
        <v>0</v>
      </c>
      <c r="X28" s="243">
        <f t="shared" si="5"/>
        <v>0</v>
      </c>
      <c r="Y28" s="241">
        <f t="shared" si="2"/>
        <v>0</v>
      </c>
      <c r="Z28" s="241">
        <f t="shared" si="3"/>
        <v>0</v>
      </c>
      <c r="AA28" s="241"/>
    </row>
    <row r="29" spans="1:27">
      <c r="B29" s="361"/>
      <c r="C29" s="361"/>
      <c r="D29" s="251"/>
      <c r="E29" s="242"/>
      <c r="F29" s="251"/>
      <c r="G29" s="252"/>
      <c r="H29" s="251"/>
      <c r="I29" s="252"/>
      <c r="J29" s="251"/>
      <c r="K29" s="252"/>
      <c r="M29" s="239">
        <v>0</v>
      </c>
      <c r="N29" s="263">
        <v>0</v>
      </c>
      <c r="O29" s="239">
        <v>0</v>
      </c>
      <c r="P29" s="238">
        <v>0</v>
      </c>
      <c r="Q29" s="239">
        <v>0</v>
      </c>
      <c r="R29" s="238">
        <v>0</v>
      </c>
      <c r="S29" s="252"/>
      <c r="T29" s="238">
        <v>0</v>
      </c>
      <c r="U29" s="238">
        <v>0</v>
      </c>
      <c r="V29" s="251"/>
      <c r="W29" s="240">
        <f t="shared" si="4"/>
        <v>0</v>
      </c>
      <c r="X29" s="243">
        <f t="shared" si="5"/>
        <v>0</v>
      </c>
      <c r="Y29" s="238">
        <f t="shared" si="2"/>
        <v>0</v>
      </c>
      <c r="Z29" s="238">
        <f t="shared" si="3"/>
        <v>0</v>
      </c>
    </row>
    <row r="30" spans="1:27">
      <c r="D30" s="251"/>
      <c r="E30" s="242"/>
      <c r="F30" s="251"/>
      <c r="G30" s="252"/>
      <c r="H30" s="251"/>
      <c r="I30" s="252"/>
      <c r="J30" s="251"/>
      <c r="K30" s="252"/>
      <c r="M30" s="239"/>
      <c r="N30" s="263"/>
      <c r="O30" s="239"/>
      <c r="Q30" s="239"/>
      <c r="S30" s="252"/>
      <c r="V30" s="251"/>
      <c r="W30" s="240">
        <f t="shared" si="4"/>
        <v>0</v>
      </c>
      <c r="X30" s="243">
        <f t="shared" si="5"/>
        <v>0</v>
      </c>
    </row>
    <row r="31" spans="1:27">
      <c r="A31" s="261"/>
      <c r="B31" s="261"/>
      <c r="C31" s="261"/>
      <c r="D31" s="262"/>
      <c r="E31" s="261"/>
      <c r="F31" s="262"/>
      <c r="G31" s="262"/>
      <c r="H31" s="262"/>
      <c r="I31" s="262"/>
      <c r="J31" s="262"/>
      <c r="K31" s="262"/>
      <c r="L31" s="263"/>
      <c r="M31" s="263"/>
      <c r="N31" s="263"/>
      <c r="O31" s="263"/>
      <c r="Q31" s="263"/>
      <c r="R31" s="263"/>
      <c r="S31" s="263"/>
      <c r="T31" s="263"/>
      <c r="U31" s="263"/>
      <c r="V31" s="263"/>
      <c r="W31" s="240"/>
    </row>
    <row r="32" spans="1:27">
      <c r="A32" s="261"/>
      <c r="B32" s="261"/>
      <c r="C32" s="261"/>
      <c r="D32" s="262"/>
      <c r="E32" s="261"/>
      <c r="F32" s="262"/>
      <c r="G32" s="262"/>
      <c r="H32" s="262"/>
      <c r="I32" s="262"/>
      <c r="J32" s="262"/>
      <c r="K32" s="262"/>
      <c r="L32" s="263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40"/>
    </row>
    <row r="33" spans="1:23">
      <c r="A33" s="261"/>
      <c r="B33" s="261"/>
      <c r="C33" s="261"/>
      <c r="D33" s="262"/>
      <c r="E33" s="261"/>
      <c r="F33" s="262"/>
      <c r="G33" s="262"/>
      <c r="H33" s="262"/>
      <c r="I33" s="262"/>
      <c r="J33" s="262"/>
      <c r="K33" s="262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40"/>
    </row>
    <row r="34" spans="1:23">
      <c r="A34" s="261"/>
      <c r="B34" s="261"/>
      <c r="C34" s="261"/>
      <c r="D34" s="262"/>
      <c r="E34" s="261"/>
      <c r="F34" s="262"/>
      <c r="G34" s="262"/>
      <c r="H34" s="262"/>
      <c r="I34" s="262"/>
      <c r="J34" s="262"/>
      <c r="K34" s="262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40"/>
    </row>
    <row r="35" spans="1:23">
      <c r="W35" s="240"/>
    </row>
    <row r="36" spans="1:23">
      <c r="W36" s="240"/>
    </row>
    <row r="37" spans="1:23">
      <c r="A37" s="237" t="s">
        <v>453</v>
      </c>
      <c r="W37" s="240"/>
    </row>
    <row r="38" spans="1:23">
      <c r="W38" s="2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505D-5B3D-AD44-A35A-F4DA18B8F390}">
  <dimension ref="A1:D51"/>
  <sheetViews>
    <sheetView workbookViewId="0">
      <selection activeCell="B51" sqref="A2:B51"/>
    </sheetView>
  </sheetViews>
  <sheetFormatPr baseColWidth="10" defaultColWidth="11" defaultRowHeight="16"/>
  <cols>
    <col min="1" max="1" width="58.5" style="237" customWidth="1"/>
    <col min="2" max="2" width="17.83203125" style="237" customWidth="1"/>
    <col min="3" max="3" width="13.33203125" style="237" customWidth="1"/>
    <col min="4" max="4" width="19.1640625" style="237" customWidth="1"/>
    <col min="5" max="16384" width="11" style="237"/>
  </cols>
  <sheetData>
    <row r="1" spans="1:4" ht="17" thickBot="1">
      <c r="A1" s="269" t="s">
        <v>454</v>
      </c>
      <c r="B1" s="269" t="s">
        <v>455</v>
      </c>
      <c r="C1" s="269" t="s">
        <v>456</v>
      </c>
      <c r="D1" s="269" t="s">
        <v>457</v>
      </c>
    </row>
    <row r="2" spans="1:4">
      <c r="A2" s="375"/>
    </row>
    <row r="3" spans="1:4">
      <c r="A3" s="375"/>
    </row>
    <row r="4" spans="1:4">
      <c r="A4" s="375"/>
    </row>
    <row r="5" spans="1:4">
      <c r="A5" s="375"/>
    </row>
    <row r="6" spans="1:4">
      <c r="A6" s="375"/>
    </row>
    <row r="7" spans="1:4">
      <c r="A7" s="375"/>
    </row>
    <row r="8" spans="1:4">
      <c r="A8" s="375"/>
    </row>
    <row r="9" spans="1:4">
      <c r="A9" s="375"/>
    </row>
    <row r="10" spans="1:4">
      <c r="A10" s="375"/>
    </row>
    <row r="11" spans="1:4">
      <c r="A11" s="375"/>
    </row>
    <row r="12" spans="1:4">
      <c r="A12" s="375"/>
    </row>
    <row r="13" spans="1:4">
      <c r="A13" s="375"/>
    </row>
    <row r="14" spans="1:4">
      <c r="A14" s="375"/>
    </row>
    <row r="15" spans="1:4">
      <c r="A15" s="375"/>
    </row>
    <row r="16" spans="1:4">
      <c r="A16" s="375"/>
    </row>
    <row r="17" spans="1:1">
      <c r="A17" s="375"/>
    </row>
    <row r="18" spans="1:1">
      <c r="A18" s="375"/>
    </row>
    <row r="19" spans="1:1">
      <c r="A19" s="375"/>
    </row>
    <row r="20" spans="1:1">
      <c r="A20" s="375"/>
    </row>
    <row r="21" spans="1:1">
      <c r="A21" s="375"/>
    </row>
    <row r="22" spans="1:1">
      <c r="A22" s="375"/>
    </row>
    <row r="23" spans="1:1">
      <c r="A23" s="375"/>
    </row>
    <row r="24" spans="1:1">
      <c r="A24" s="375"/>
    </row>
    <row r="25" spans="1:1">
      <c r="A25" s="375"/>
    </row>
    <row r="26" spans="1:1">
      <c r="A26" s="375"/>
    </row>
    <row r="27" spans="1:1">
      <c r="A27" s="375"/>
    </row>
    <row r="28" spans="1:1">
      <c r="A28" s="375"/>
    </row>
    <row r="29" spans="1:1">
      <c r="A29" s="375"/>
    </row>
    <row r="30" spans="1:1">
      <c r="A30" s="375"/>
    </row>
    <row r="31" spans="1:1">
      <c r="A31" s="375"/>
    </row>
    <row r="32" spans="1:1">
      <c r="A32" s="375"/>
    </row>
    <row r="33" spans="1:1">
      <c r="A33" s="375"/>
    </row>
    <row r="34" spans="1:1">
      <c r="A34" s="375"/>
    </row>
    <row r="35" spans="1:1">
      <c r="A35" s="375"/>
    </row>
    <row r="36" spans="1:1">
      <c r="A36" s="375"/>
    </row>
    <row r="37" spans="1:1">
      <c r="A37" s="375"/>
    </row>
    <row r="38" spans="1:1">
      <c r="A38" s="375"/>
    </row>
    <row r="39" spans="1:1">
      <c r="A39" s="375"/>
    </row>
    <row r="40" spans="1:1">
      <c r="A40" s="375"/>
    </row>
    <row r="41" spans="1:1">
      <c r="A41" s="375"/>
    </row>
    <row r="42" spans="1:1">
      <c r="A42" s="375"/>
    </row>
    <row r="43" spans="1:1">
      <c r="A43" s="375"/>
    </row>
    <row r="44" spans="1:1">
      <c r="A44" s="375"/>
    </row>
    <row r="45" spans="1:1">
      <c r="A45" s="375"/>
    </row>
    <row r="46" spans="1:1">
      <c r="A46" s="375"/>
    </row>
    <row r="47" spans="1:1">
      <c r="A47" s="375"/>
    </row>
    <row r="48" spans="1:1">
      <c r="A48" s="375"/>
    </row>
    <row r="49" spans="1:1">
      <c r="A49" s="375"/>
    </row>
    <row r="50" spans="1:1">
      <c r="A50" s="375"/>
    </row>
    <row r="51" spans="1:1">
      <c r="A51" s="37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E473-8382-1541-85E9-298A56D9E1DB}">
  <dimension ref="A2:G24"/>
  <sheetViews>
    <sheetView workbookViewId="0">
      <selection activeCell="D22" sqref="D22"/>
    </sheetView>
  </sheetViews>
  <sheetFormatPr baseColWidth="10" defaultColWidth="8.83203125" defaultRowHeight="16"/>
  <cols>
    <col min="1" max="3" width="8.83203125" style="237"/>
    <col min="4" max="4" width="16" style="237" customWidth="1"/>
    <col min="5" max="5" width="17" style="237" customWidth="1"/>
    <col min="6" max="6" width="17.6640625" style="237" customWidth="1"/>
    <col min="7" max="7" width="17.83203125" style="237" customWidth="1"/>
    <col min="8" max="16384" width="8.83203125" style="237"/>
  </cols>
  <sheetData>
    <row r="2" spans="1:7">
      <c r="A2" s="364"/>
      <c r="B2" s="365"/>
      <c r="C2" s="365"/>
      <c r="D2" s="365"/>
      <c r="E2" s="365"/>
      <c r="F2" s="365"/>
      <c r="G2" s="366"/>
    </row>
    <row r="3" spans="1:7">
      <c r="A3" s="367"/>
      <c r="B3" s="365"/>
      <c r="C3" s="368"/>
      <c r="D3" s="368"/>
      <c r="E3" s="368"/>
      <c r="F3" s="368"/>
      <c r="G3" s="369"/>
    </row>
    <row r="4" spans="1:7">
      <c r="A4" s="367"/>
      <c r="B4" s="365"/>
      <c r="C4" s="368"/>
      <c r="D4" s="368"/>
      <c r="E4" s="368"/>
      <c r="F4" s="368"/>
      <c r="G4" s="369"/>
    </row>
    <row r="5" spans="1:7">
      <c r="A5" s="367"/>
      <c r="B5" s="365"/>
      <c r="C5" s="368"/>
      <c r="D5" s="368"/>
      <c r="E5" s="368"/>
      <c r="F5" s="368"/>
      <c r="G5" s="369"/>
    </row>
    <row r="6" spans="1:7">
      <c r="A6" s="367"/>
      <c r="B6" s="365"/>
      <c r="C6" s="368"/>
      <c r="D6" s="368"/>
      <c r="E6" s="368"/>
      <c r="F6" s="368"/>
      <c r="G6" s="369"/>
    </row>
    <row r="7" spans="1:7">
      <c r="A7" s="367"/>
      <c r="B7" s="365"/>
      <c r="C7" s="368"/>
      <c r="D7" s="368"/>
      <c r="E7" s="368"/>
      <c r="F7" s="368"/>
      <c r="G7" s="369"/>
    </row>
    <row r="8" spans="1:7">
      <c r="A8" s="367" t="s">
        <v>9</v>
      </c>
      <c r="B8" s="365"/>
      <c r="C8" s="368"/>
      <c r="D8" s="368"/>
      <c r="E8" s="368"/>
      <c r="F8" s="368"/>
      <c r="G8" s="369"/>
    </row>
    <row r="9" spans="1:7">
      <c r="A9" s="367"/>
      <c r="B9" s="365"/>
      <c r="C9" s="368"/>
      <c r="D9" s="368"/>
      <c r="E9" s="368"/>
      <c r="F9" s="368"/>
      <c r="G9" s="369"/>
    </row>
    <row r="10" spans="1:7">
      <c r="A10" s="367"/>
      <c r="B10" s="365"/>
      <c r="C10" s="368"/>
      <c r="D10" s="368"/>
      <c r="E10" s="368"/>
      <c r="F10" s="368"/>
      <c r="G10" s="369"/>
    </row>
    <row r="11" spans="1:7">
      <c r="A11" s="367"/>
      <c r="B11" s="365"/>
      <c r="C11" s="368"/>
      <c r="D11" s="368"/>
      <c r="E11" s="368"/>
      <c r="F11" s="368"/>
      <c r="G11" s="369"/>
    </row>
    <row r="12" spans="1:7">
      <c r="A12" s="367"/>
      <c r="B12" s="365"/>
      <c r="C12" s="368"/>
      <c r="D12" s="368"/>
      <c r="E12" s="368"/>
      <c r="F12" s="368"/>
      <c r="G12" s="369"/>
    </row>
    <row r="13" spans="1:7">
      <c r="A13" s="367"/>
      <c r="B13" s="365"/>
      <c r="C13" s="368"/>
      <c r="D13" s="368"/>
      <c r="E13" s="368"/>
      <c r="F13" s="368"/>
      <c r="G13" s="369"/>
    </row>
    <row r="14" spans="1:7">
      <c r="A14" s="367"/>
      <c r="B14" s="365"/>
      <c r="C14" s="368"/>
      <c r="D14" s="368"/>
      <c r="E14" s="368"/>
      <c r="F14" s="368"/>
      <c r="G14" s="369"/>
    </row>
    <row r="15" spans="1:7">
      <c r="A15" s="367"/>
      <c r="B15" s="365"/>
      <c r="C15" s="368"/>
      <c r="D15" s="368"/>
      <c r="E15" s="368"/>
      <c r="F15" s="368"/>
      <c r="G15" s="369"/>
    </row>
    <row r="16" spans="1:7">
      <c r="A16" s="367"/>
      <c r="B16" s="365"/>
      <c r="C16" s="368"/>
      <c r="D16" s="368"/>
      <c r="E16" s="368"/>
      <c r="F16" s="368"/>
      <c r="G16" s="369"/>
    </row>
    <row r="17" spans="1:7">
      <c r="A17" s="367"/>
      <c r="B17" s="365"/>
      <c r="C17" s="368"/>
      <c r="D17" s="368"/>
      <c r="E17" s="368"/>
      <c r="F17" s="368"/>
      <c r="G17" s="369"/>
    </row>
    <row r="18" spans="1:7">
      <c r="A18" s="367"/>
      <c r="B18" s="365"/>
      <c r="C18" s="368"/>
      <c r="D18" s="368"/>
      <c r="E18" s="368"/>
      <c r="F18" s="368"/>
      <c r="G18" s="369"/>
    </row>
    <row r="19" spans="1:7">
      <c r="A19" s="367"/>
      <c r="B19" s="365"/>
      <c r="C19" s="368"/>
      <c r="D19" s="368"/>
      <c r="E19" s="368"/>
      <c r="F19" s="368"/>
      <c r="G19" s="369"/>
    </row>
    <row r="20" spans="1:7">
      <c r="A20" s="367"/>
      <c r="B20" s="365"/>
      <c r="C20" s="368"/>
      <c r="D20" s="368"/>
      <c r="E20" s="368"/>
      <c r="F20" s="368"/>
      <c r="G20" s="369"/>
    </row>
    <row r="21" spans="1:7">
      <c r="A21" s="367"/>
      <c r="B21" s="365"/>
      <c r="C21" s="368"/>
      <c r="D21" s="368"/>
      <c r="E21" s="368"/>
      <c r="F21" s="368"/>
      <c r="G21" s="369"/>
    </row>
    <row r="22" spans="1:7">
      <c r="A22" s="367"/>
      <c r="B22" s="365"/>
      <c r="C22" s="368"/>
      <c r="D22" s="368"/>
      <c r="E22" s="368"/>
      <c r="F22" s="368"/>
      <c r="G22" s="369"/>
    </row>
    <row r="23" spans="1:7">
      <c r="A23" s="367"/>
      <c r="B23" s="365"/>
      <c r="C23" s="368"/>
      <c r="D23" s="368"/>
      <c r="E23" s="368"/>
      <c r="F23" s="368"/>
      <c r="G23" s="369"/>
    </row>
    <row r="24" spans="1:7">
      <c r="A24" s="370" t="s">
        <v>458</v>
      </c>
      <c r="B24" s="371"/>
      <c r="C24" s="371"/>
      <c r="D24" s="371"/>
      <c r="E24" s="371"/>
      <c r="F24" s="371"/>
      <c r="G24" s="37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0A03-6F77-174D-B5B8-15991C3324A5}">
  <dimension ref="A1:D6"/>
  <sheetViews>
    <sheetView workbookViewId="0">
      <selection activeCell="A2" sqref="A2:A6"/>
    </sheetView>
  </sheetViews>
  <sheetFormatPr baseColWidth="10" defaultColWidth="8.83203125" defaultRowHeight="16"/>
  <cols>
    <col min="1" max="1" width="32.1640625" style="237" customWidth="1"/>
    <col min="2" max="16384" width="8.83203125" style="237"/>
  </cols>
  <sheetData>
    <row r="1" spans="1:4" ht="17" thickBot="1">
      <c r="A1" s="270"/>
      <c r="B1" s="270" t="s">
        <v>459</v>
      </c>
      <c r="C1" s="270" t="s">
        <v>460</v>
      </c>
      <c r="D1" s="270" t="s">
        <v>461</v>
      </c>
    </row>
    <row r="2" spans="1:4">
      <c r="A2" s="271"/>
      <c r="B2" s="271"/>
      <c r="C2" s="271"/>
      <c r="D2" s="271"/>
    </row>
    <row r="3" spans="1:4">
      <c r="A3" s="271"/>
      <c r="B3" s="271"/>
      <c r="C3" s="271"/>
      <c r="D3" s="271"/>
    </row>
    <row r="4" spans="1:4">
      <c r="A4" s="271"/>
      <c r="B4" s="271"/>
      <c r="C4" s="271"/>
      <c r="D4" s="271"/>
    </row>
    <row r="5" spans="1:4">
      <c r="A5" s="271"/>
      <c r="B5" s="271"/>
      <c r="C5" s="271"/>
      <c r="D5" s="271"/>
    </row>
    <row r="6" spans="1:4">
      <c r="A6" s="271"/>
      <c r="B6" s="271"/>
      <c r="C6" s="271"/>
      <c r="D6" s="27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0D24-6C8C-3E4B-87E4-C36D612F3271}">
  <dimension ref="A1:D1"/>
  <sheetViews>
    <sheetView workbookViewId="0">
      <selection activeCell="A2" sqref="A2"/>
    </sheetView>
  </sheetViews>
  <sheetFormatPr baseColWidth="10" defaultColWidth="11" defaultRowHeight="16"/>
  <cols>
    <col min="1" max="1" width="35.6640625" style="237" customWidth="1"/>
    <col min="2" max="2" width="12.83203125" style="237" customWidth="1"/>
    <col min="3" max="3" width="11" style="238"/>
    <col min="4" max="16384" width="11" style="237"/>
  </cols>
  <sheetData>
    <row r="1" spans="1:4" ht="34">
      <c r="A1" s="237" t="s">
        <v>462</v>
      </c>
      <c r="B1" s="237" t="s">
        <v>455</v>
      </c>
      <c r="C1" s="238" t="s">
        <v>456</v>
      </c>
      <c r="D1" s="238" t="s">
        <v>457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DF20-2146-436A-A6A2-8F877134A9BC}">
  <dimension ref="A1:E60"/>
  <sheetViews>
    <sheetView workbookViewId="0">
      <selection activeCell="A52" sqref="A52"/>
    </sheetView>
  </sheetViews>
  <sheetFormatPr baseColWidth="10" defaultColWidth="11" defaultRowHeight="16"/>
  <cols>
    <col min="1" max="1" width="23.6640625" style="237" customWidth="1"/>
    <col min="2" max="16384" width="11" style="237"/>
  </cols>
  <sheetData>
    <row r="1" spans="1:5" ht="34">
      <c r="A1" s="293" t="s">
        <v>463</v>
      </c>
      <c r="B1" s="294" t="s">
        <v>459</v>
      </c>
      <c r="C1" s="294" t="s">
        <v>460</v>
      </c>
      <c r="D1" s="294" t="s">
        <v>461</v>
      </c>
    </row>
    <row r="2" spans="1:5">
      <c r="A2" s="272"/>
      <c r="B2" s="273"/>
      <c r="C2" s="273"/>
      <c r="D2" s="274"/>
      <c r="E2" s="275"/>
    </row>
    <row r="3" spans="1:5">
      <c r="A3" s="276"/>
      <c r="B3" s="277"/>
      <c r="C3" s="278"/>
      <c r="D3" s="279"/>
      <c r="E3" s="275"/>
    </row>
    <row r="4" spans="1:5">
      <c r="A4" s="276"/>
      <c r="B4" s="278"/>
      <c r="C4" s="277"/>
      <c r="D4" s="279"/>
      <c r="E4" s="275"/>
    </row>
    <row r="5" spans="1:5">
      <c r="A5" s="276"/>
      <c r="B5" s="278"/>
      <c r="C5" s="278"/>
      <c r="D5" s="279"/>
      <c r="E5" s="275"/>
    </row>
    <row r="6" spans="1:5">
      <c r="A6" s="276"/>
      <c r="B6" s="280"/>
      <c r="C6" s="280"/>
      <c r="D6" s="281"/>
      <c r="E6" s="275"/>
    </row>
    <row r="7" spans="1:5">
      <c r="A7" s="276"/>
      <c r="B7" s="278"/>
      <c r="C7" s="278"/>
      <c r="D7" s="279"/>
      <c r="E7" s="275"/>
    </row>
    <row r="8" spans="1:5">
      <c r="A8" s="276"/>
      <c r="B8" s="280"/>
      <c r="C8" s="280"/>
      <c r="D8" s="281"/>
      <c r="E8" s="275"/>
    </row>
    <row r="9" spans="1:5">
      <c r="A9" s="276"/>
      <c r="B9" s="278"/>
      <c r="C9" s="278"/>
      <c r="D9" s="279"/>
      <c r="E9" s="275"/>
    </row>
    <row r="10" spans="1:5">
      <c r="A10" s="276"/>
      <c r="B10" s="278"/>
      <c r="C10" s="278"/>
      <c r="D10" s="279"/>
      <c r="E10" s="275"/>
    </row>
    <row r="11" spans="1:5">
      <c r="A11" s="276"/>
      <c r="B11" s="278"/>
      <c r="C11" s="282"/>
      <c r="D11" s="283"/>
      <c r="E11" s="275"/>
    </row>
    <row r="12" spans="1:5">
      <c r="A12" s="276"/>
      <c r="B12" s="277"/>
      <c r="C12" s="278"/>
      <c r="D12" s="284"/>
      <c r="E12" s="275"/>
    </row>
    <row r="13" spans="1:5">
      <c r="A13" s="276"/>
      <c r="B13" s="282"/>
      <c r="C13" s="277"/>
      <c r="D13" s="279"/>
      <c r="E13" s="275"/>
    </row>
    <row r="14" spans="1:5">
      <c r="A14" s="276"/>
      <c r="B14" s="282"/>
      <c r="C14" s="282"/>
      <c r="D14" s="279"/>
      <c r="E14" s="275"/>
    </row>
    <row r="15" spans="1:5">
      <c r="A15" s="276"/>
      <c r="B15" s="278"/>
      <c r="C15" s="282"/>
      <c r="D15" s="284"/>
      <c r="E15" s="275"/>
    </row>
    <row r="16" spans="1:5">
      <c r="A16" s="276"/>
      <c r="B16" s="282"/>
      <c r="C16" s="278"/>
      <c r="D16" s="284"/>
      <c r="E16" s="275"/>
    </row>
    <row r="17" spans="1:5">
      <c r="A17" s="276"/>
      <c r="B17" s="278"/>
      <c r="C17" s="282"/>
      <c r="D17" s="284"/>
      <c r="E17" s="275"/>
    </row>
    <row r="18" spans="1:5">
      <c r="A18" s="276"/>
      <c r="B18" s="282"/>
      <c r="C18" s="278"/>
      <c r="D18" s="284"/>
      <c r="E18" s="275"/>
    </row>
    <row r="19" spans="1:5">
      <c r="A19" s="276"/>
      <c r="B19" s="277"/>
      <c r="C19" s="278"/>
      <c r="D19" s="279"/>
      <c r="E19" s="275"/>
    </row>
    <row r="20" spans="1:5">
      <c r="A20" s="276"/>
      <c r="B20" s="282"/>
      <c r="C20" s="277"/>
      <c r="D20" s="279"/>
      <c r="E20" s="275"/>
    </row>
    <row r="21" spans="1:5">
      <c r="A21" s="285"/>
    </row>
    <row r="22" spans="1:5">
      <c r="A22" s="271"/>
    </row>
    <row r="23" spans="1:5">
      <c r="A23" s="271"/>
    </row>
    <row r="24" spans="1:5">
      <c r="A24" s="271"/>
    </row>
    <row r="25" spans="1:5">
      <c r="A25" s="271"/>
    </row>
    <row r="26" spans="1:5">
      <c r="A26" s="271"/>
    </row>
    <row r="27" spans="1:5">
      <c r="A27" s="271"/>
    </row>
    <row r="28" spans="1:5">
      <c r="A28" s="271"/>
    </row>
    <row r="29" spans="1:5">
      <c r="A29" s="271"/>
    </row>
    <row r="30" spans="1:5">
      <c r="A30" s="271"/>
    </row>
    <row r="31" spans="1:5">
      <c r="A31" s="271"/>
    </row>
    <row r="32" spans="1:5">
      <c r="A32" s="271"/>
    </row>
    <row r="33" spans="1:1">
      <c r="A33" s="271"/>
    </row>
    <row r="34" spans="1:1">
      <c r="A34" s="271"/>
    </row>
    <row r="35" spans="1:1">
      <c r="A35" s="271"/>
    </row>
    <row r="36" spans="1:1">
      <c r="A36" s="271"/>
    </row>
    <row r="50" spans="1:4">
      <c r="A50" s="294" t="s">
        <v>464</v>
      </c>
      <c r="B50" s="294"/>
      <c r="C50" s="294"/>
      <c r="D50" s="294"/>
    </row>
    <row r="60" spans="1:4">
      <c r="A60" s="295"/>
      <c r="B60" s="296"/>
      <c r="C60" s="296"/>
      <c r="D60" s="29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B604-C18D-4369-AE81-10535F44F0B3}">
  <dimension ref="A1:H11"/>
  <sheetViews>
    <sheetView workbookViewId="0">
      <selection activeCell="E12" sqref="E12"/>
    </sheetView>
  </sheetViews>
  <sheetFormatPr baseColWidth="10" defaultColWidth="11" defaultRowHeight="16"/>
  <cols>
    <col min="1" max="1" width="24" style="237" customWidth="1"/>
    <col min="2" max="4" width="9.1640625" style="237"/>
    <col min="5" max="5" width="89.1640625" style="237" customWidth="1"/>
    <col min="6" max="16384" width="11" style="237"/>
  </cols>
  <sheetData>
    <row r="1" spans="1:8">
      <c r="B1" s="237" t="s">
        <v>459</v>
      </c>
      <c r="C1" s="237" t="s">
        <v>460</v>
      </c>
      <c r="D1" s="237" t="s">
        <v>461</v>
      </c>
    </row>
    <row r="2" spans="1:8">
      <c r="A2" s="237" t="s">
        <v>465</v>
      </c>
    </row>
    <row r="3" spans="1:8">
      <c r="A3" s="237" t="s">
        <v>466</v>
      </c>
    </row>
    <row r="4" spans="1:8">
      <c r="A4" s="237" t="s">
        <v>467</v>
      </c>
    </row>
    <row r="5" spans="1:8">
      <c r="A5" s="247" t="s">
        <v>468</v>
      </c>
      <c r="B5" s="247"/>
      <c r="C5" s="247"/>
      <c r="D5" s="247"/>
      <c r="E5" s="247"/>
      <c r="F5" s="247"/>
      <c r="G5" s="247"/>
      <c r="H5" s="247"/>
    </row>
    <row r="6" spans="1:8">
      <c r="A6" s="286" t="s">
        <v>469</v>
      </c>
      <c r="B6" s="286"/>
      <c r="C6" s="286"/>
      <c r="D6" s="286"/>
    </row>
    <row r="7" spans="1:8">
      <c r="A7" s="237" t="s">
        <v>470</v>
      </c>
    </row>
    <row r="8" spans="1:8">
      <c r="A8" s="237" t="s">
        <v>471</v>
      </c>
    </row>
    <row r="9" spans="1:8">
      <c r="A9" s="237" t="s">
        <v>472</v>
      </c>
    </row>
    <row r="10" spans="1:8">
      <c r="A10" s="237" t="s">
        <v>468</v>
      </c>
    </row>
    <row r="11" spans="1:8">
      <c r="A11" s="237" t="s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EFCE-815E-BC49-9CF9-D59F1C8AE0A7}">
  <sheetPr>
    <outlinePr summaryBelow="0" summaryRight="0"/>
  </sheetPr>
  <dimension ref="A1:S61"/>
  <sheetViews>
    <sheetView workbookViewId="0">
      <selection activeCell="M22" sqref="M22"/>
    </sheetView>
  </sheetViews>
  <sheetFormatPr baseColWidth="10" defaultColWidth="14.5" defaultRowHeight="15.75" customHeight="1"/>
  <cols>
    <col min="1" max="1" width="14.5" style="38"/>
  </cols>
  <sheetData>
    <row r="1" spans="1:19" ht="14">
      <c r="A1" s="1" t="s">
        <v>532</v>
      </c>
      <c r="G1" s="5"/>
      <c r="H1" s="5"/>
      <c r="I1" s="5" t="s">
        <v>359</v>
      </c>
      <c r="K1" s="5" t="s">
        <v>360</v>
      </c>
      <c r="M1" s="5" t="s">
        <v>361</v>
      </c>
      <c r="O1" s="186" t="s">
        <v>362</v>
      </c>
    </row>
    <row r="2" spans="1:19" ht="14">
      <c r="A2" s="1" t="s">
        <v>524</v>
      </c>
      <c r="I2" s="2">
        <v>576</v>
      </c>
      <c r="K2" s="40">
        <f>I16+I38+I50</f>
        <v>558.6429797464466</v>
      </c>
      <c r="M2" s="399">
        <f>I2-K2</f>
        <v>17.357020253553401</v>
      </c>
      <c r="O2">
        <f>I16+I50</f>
        <v>329.14499999999998</v>
      </c>
    </row>
    <row r="3" spans="1:19" ht="13">
      <c r="G3" s="5"/>
      <c r="H3" s="5"/>
    </row>
    <row r="5" spans="1:19" ht="14">
      <c r="A5" s="3" t="s">
        <v>363</v>
      </c>
      <c r="B5" s="5" t="s">
        <v>4</v>
      </c>
      <c r="C5" s="5" t="s">
        <v>364</v>
      </c>
      <c r="D5" s="5" t="s">
        <v>365</v>
      </c>
      <c r="E5" s="5" t="s">
        <v>366</v>
      </c>
      <c r="F5" s="5" t="s">
        <v>367</v>
      </c>
      <c r="G5" s="5" t="s">
        <v>368</v>
      </c>
      <c r="H5" s="5" t="s">
        <v>369</v>
      </c>
      <c r="I5" s="5" t="s">
        <v>370</v>
      </c>
    </row>
    <row r="6" spans="1:19" ht="13">
      <c r="A6" s="49"/>
      <c r="B6" s="49"/>
      <c r="C6" s="49"/>
      <c r="D6" s="49"/>
      <c r="E6" s="49"/>
      <c r="F6" s="49"/>
      <c r="G6" s="49"/>
      <c r="H6" s="49"/>
      <c r="I6" s="2">
        <f t="shared" ref="I6:I15" si="0">B6*(C6*F6+D6*E6)*G6+H6</f>
        <v>0</v>
      </c>
      <c r="J6" s="49"/>
    </row>
    <row r="7" spans="1:19" ht="13">
      <c r="A7" s="396"/>
      <c r="B7" s="49"/>
      <c r="C7" s="49"/>
      <c r="D7" s="49"/>
      <c r="E7" s="49"/>
      <c r="F7" s="49"/>
      <c r="G7" s="49"/>
      <c r="H7" s="49"/>
      <c r="I7" s="2">
        <f t="shared" si="0"/>
        <v>0</v>
      </c>
      <c r="K7" s="2"/>
      <c r="L7" s="2"/>
      <c r="M7" s="2"/>
      <c r="N7" s="2"/>
      <c r="O7" s="2"/>
      <c r="P7" s="2"/>
      <c r="Q7" s="2"/>
      <c r="S7" s="2"/>
    </row>
    <row r="8" spans="1:19" ht="13">
      <c r="A8" s="1"/>
      <c r="B8" s="2"/>
      <c r="C8" s="2"/>
      <c r="D8" s="2"/>
      <c r="E8" s="2"/>
      <c r="F8" s="2"/>
      <c r="G8" s="2"/>
      <c r="H8" s="2"/>
      <c r="I8" s="2">
        <f t="shared" si="0"/>
        <v>0</v>
      </c>
      <c r="K8" s="2"/>
      <c r="L8" s="2"/>
      <c r="M8" s="2"/>
      <c r="N8" s="2"/>
      <c r="O8" s="2"/>
      <c r="P8" s="2"/>
      <c r="Q8" s="2"/>
      <c r="R8" s="2"/>
      <c r="S8" s="2"/>
    </row>
    <row r="9" spans="1:19" ht="14">
      <c r="A9" s="396" t="s">
        <v>121</v>
      </c>
      <c r="B9" s="49">
        <v>15</v>
      </c>
      <c r="C9" s="49">
        <v>4.4000000000000004</v>
      </c>
      <c r="D9" s="49">
        <v>0.15</v>
      </c>
      <c r="E9" s="49">
        <v>35</v>
      </c>
      <c r="F9" s="49">
        <v>1</v>
      </c>
      <c r="G9" s="49">
        <v>0.5</v>
      </c>
      <c r="H9" s="49">
        <v>15</v>
      </c>
      <c r="I9" s="2">
        <f t="shared" si="0"/>
        <v>87.375</v>
      </c>
    </row>
    <row r="10" spans="1:19" ht="13">
      <c r="A10" s="49"/>
      <c r="B10" s="49"/>
      <c r="C10" s="49"/>
      <c r="D10" s="49"/>
      <c r="E10" s="49"/>
      <c r="F10" s="49"/>
      <c r="G10" s="49"/>
      <c r="H10" s="49"/>
      <c r="I10" s="2"/>
      <c r="K10" s="1"/>
      <c r="L10" s="2"/>
      <c r="M10" s="2"/>
      <c r="N10" s="2"/>
      <c r="O10" s="2"/>
      <c r="P10" s="2"/>
      <c r="Q10" s="2"/>
      <c r="R10" s="2"/>
      <c r="S10" s="2"/>
    </row>
    <row r="11" spans="1:19" ht="14">
      <c r="A11" s="400" t="s">
        <v>83</v>
      </c>
      <c r="B11" s="397">
        <v>15</v>
      </c>
      <c r="C11" s="397">
        <v>4.4000000000000004</v>
      </c>
      <c r="D11" s="397">
        <v>0.15</v>
      </c>
      <c r="E11" s="397">
        <v>50</v>
      </c>
      <c r="F11" s="397">
        <v>1</v>
      </c>
      <c r="G11" s="397">
        <v>0.5</v>
      </c>
      <c r="H11" s="397">
        <v>15</v>
      </c>
      <c r="I11" s="2">
        <f t="shared" si="0"/>
        <v>104.25</v>
      </c>
      <c r="K11" s="2"/>
      <c r="L11" s="2"/>
      <c r="M11" s="2"/>
      <c r="N11" s="2"/>
      <c r="O11" s="2"/>
      <c r="P11" s="2"/>
      <c r="Q11" s="2"/>
      <c r="S11" s="2"/>
    </row>
    <row r="12" spans="1:19" ht="15.75" customHeight="1">
      <c r="A12" s="396"/>
      <c r="B12" s="49"/>
      <c r="C12" s="49"/>
      <c r="D12" s="49"/>
      <c r="E12" s="49"/>
      <c r="F12" s="49"/>
      <c r="G12" s="49"/>
      <c r="H12" s="49"/>
      <c r="I12" s="2">
        <f t="shared" si="0"/>
        <v>0</v>
      </c>
      <c r="K12" s="2"/>
      <c r="L12" s="2"/>
      <c r="M12" s="2"/>
      <c r="N12" s="2"/>
      <c r="O12" s="2"/>
      <c r="P12" s="2"/>
      <c r="Q12" s="2"/>
      <c r="S12" s="2"/>
    </row>
    <row r="13" spans="1:19" ht="15.75" customHeight="1">
      <c r="A13" s="396"/>
      <c r="I13" s="2">
        <f t="shared" si="0"/>
        <v>0</v>
      </c>
      <c r="K13" s="2"/>
      <c r="L13" s="2"/>
      <c r="M13" s="2"/>
      <c r="N13" s="2"/>
      <c r="O13" s="2"/>
      <c r="P13" s="2"/>
      <c r="Q13" s="2"/>
      <c r="S13" s="2"/>
    </row>
    <row r="14" spans="1:19" ht="15.75" customHeight="1">
      <c r="A14" s="396"/>
      <c r="I14" s="2">
        <f t="shared" si="0"/>
        <v>0</v>
      </c>
      <c r="K14" s="2"/>
      <c r="L14" s="2"/>
      <c r="M14" s="2"/>
      <c r="N14" s="2"/>
      <c r="O14" s="2"/>
      <c r="P14" s="2"/>
      <c r="Q14" s="2"/>
      <c r="S14" s="2"/>
    </row>
    <row r="15" spans="1:19" ht="15.75" customHeight="1">
      <c r="A15" s="49"/>
      <c r="B15" s="49"/>
      <c r="C15" s="49"/>
      <c r="D15" s="49"/>
      <c r="E15" s="49"/>
      <c r="F15" s="49"/>
      <c r="G15" s="49"/>
      <c r="H15" s="49"/>
      <c r="I15" s="2">
        <f t="shared" si="0"/>
        <v>0</v>
      </c>
      <c r="K15" s="2"/>
      <c r="L15" s="2"/>
      <c r="M15" s="2"/>
      <c r="N15" s="2"/>
      <c r="O15" s="2"/>
      <c r="P15" s="2"/>
      <c r="Q15" s="2"/>
      <c r="S15" s="2"/>
    </row>
    <row r="16" spans="1:19" ht="14">
      <c r="A16" s="48" t="s">
        <v>371</v>
      </c>
      <c r="B16" s="41"/>
      <c r="C16" s="41"/>
      <c r="D16" s="41"/>
      <c r="E16" s="41"/>
      <c r="F16" s="41"/>
      <c r="G16" s="41">
        <f>SUM(G6:G15)</f>
        <v>1</v>
      </c>
      <c r="H16" s="41"/>
      <c r="I16" s="41">
        <f t="shared" ref="I16" si="1">SUM(I6:I15)</f>
        <v>191.625</v>
      </c>
    </row>
    <row r="17" spans="1:9" ht="14">
      <c r="A17" s="48" t="s">
        <v>12</v>
      </c>
      <c r="B17" s="41"/>
      <c r="C17" s="41"/>
      <c r="D17" s="41"/>
      <c r="E17" s="41"/>
      <c r="F17" s="41"/>
      <c r="G17" s="40">
        <f t="shared" ref="G17:H17" si="2">SUM(G6:G10)</f>
        <v>0.5</v>
      </c>
      <c r="H17" s="40"/>
      <c r="I17" s="40"/>
    </row>
    <row r="18" spans="1:9" ht="14">
      <c r="A18" s="48" t="s">
        <v>372</v>
      </c>
      <c r="B18" s="41"/>
      <c r="C18" s="41"/>
      <c r="D18" s="41"/>
      <c r="E18" s="41"/>
      <c r="F18" s="41"/>
      <c r="G18" s="40">
        <f t="shared" ref="G18:H18" si="3">SUM(G11:G15)</f>
        <v>0.5</v>
      </c>
      <c r="H18" s="40"/>
      <c r="I18" s="40"/>
    </row>
    <row r="20" spans="1:9" ht="42">
      <c r="A20" s="3" t="s">
        <v>373</v>
      </c>
      <c r="E20" s="5" t="s">
        <v>374</v>
      </c>
      <c r="F20" s="5" t="s">
        <v>375</v>
      </c>
    </row>
    <row r="21" spans="1:9" ht="13"/>
    <row r="22" spans="1:9" ht="30" customHeight="1">
      <c r="A22" s="1" t="s">
        <v>376</v>
      </c>
      <c r="B22" s="2">
        <v>30</v>
      </c>
      <c r="E22" s="2">
        <v>5</v>
      </c>
      <c r="F22" s="2">
        <v>0.8</v>
      </c>
      <c r="I22" s="2">
        <f t="shared" ref="I22:I26" si="4">(0.33*B22+10)*E22</f>
        <v>99.5</v>
      </c>
    </row>
    <row r="23" spans="1:9" ht="28">
      <c r="A23" s="1" t="s">
        <v>377</v>
      </c>
      <c r="B23" s="2">
        <v>60</v>
      </c>
      <c r="E23" s="2">
        <v>1</v>
      </c>
      <c r="F23" s="2">
        <v>0.5</v>
      </c>
      <c r="I23" s="2">
        <f t="shared" si="4"/>
        <v>29.8</v>
      </c>
    </row>
    <row r="24" spans="1:9" ht="28">
      <c r="A24" s="1" t="s">
        <v>399</v>
      </c>
      <c r="B24" s="2">
        <v>60</v>
      </c>
      <c r="E24" s="2">
        <v>2</v>
      </c>
      <c r="F24" s="2"/>
      <c r="I24" s="2">
        <f t="shared" si="4"/>
        <v>59.6</v>
      </c>
    </row>
    <row r="25" spans="1:9" ht="28">
      <c r="A25" s="1" t="s">
        <v>378</v>
      </c>
      <c r="B25" s="2">
        <v>60</v>
      </c>
      <c r="E25" s="2">
        <v>0</v>
      </c>
      <c r="F25" s="2">
        <v>0.5</v>
      </c>
      <c r="I25" s="2">
        <f t="shared" si="4"/>
        <v>0</v>
      </c>
    </row>
    <row r="26" spans="1:9" ht="42">
      <c r="A26" s="1" t="s">
        <v>379</v>
      </c>
      <c r="B26" s="2">
        <v>60</v>
      </c>
      <c r="E26" s="2">
        <v>0</v>
      </c>
      <c r="F26" s="2">
        <v>0.5</v>
      </c>
      <c r="I26" s="2">
        <f t="shared" si="4"/>
        <v>0</v>
      </c>
    </row>
    <row r="27" spans="1:9" ht="28">
      <c r="A27" s="1" t="s">
        <v>380</v>
      </c>
      <c r="B27" s="2">
        <v>60</v>
      </c>
      <c r="E27" s="2">
        <v>0</v>
      </c>
      <c r="F27" s="2">
        <v>0.8</v>
      </c>
      <c r="I27" s="2">
        <f>(0.33*B27+10)*E27</f>
        <v>0</v>
      </c>
    </row>
    <row r="28" spans="1:9" ht="13">
      <c r="A28" s="1"/>
      <c r="B28" s="2"/>
      <c r="E28" s="2"/>
      <c r="F28" s="2"/>
      <c r="I28" s="2"/>
    </row>
    <row r="29" spans="1:9" ht="14">
      <c r="A29" s="197" t="s">
        <v>381</v>
      </c>
      <c r="B29" s="24">
        <v>15</v>
      </c>
      <c r="C29" s="24"/>
      <c r="D29" s="24"/>
      <c r="E29" s="24">
        <v>1</v>
      </c>
      <c r="F29" s="24"/>
      <c r="G29" s="24"/>
      <c r="H29" s="24"/>
      <c r="I29" s="7">
        <f t="shared" ref="I29:I33" si="5">E29*2^(B29/30-0.5)</f>
        <v>1</v>
      </c>
    </row>
    <row r="30" spans="1:9" ht="28">
      <c r="A30" s="1" t="s">
        <v>395</v>
      </c>
      <c r="B30" s="2">
        <v>60</v>
      </c>
      <c r="E30" s="2">
        <v>4</v>
      </c>
      <c r="I30" s="2">
        <f t="shared" si="5"/>
        <v>11.313708498984759</v>
      </c>
    </row>
    <row r="31" spans="1:9" ht="28">
      <c r="A31" s="1" t="s">
        <v>397</v>
      </c>
      <c r="B31" s="2">
        <v>60</v>
      </c>
      <c r="E31" s="2">
        <v>2</v>
      </c>
      <c r="I31" s="2">
        <f t="shared" si="5"/>
        <v>5.6568542494923797</v>
      </c>
    </row>
    <row r="32" spans="1:9" ht="28">
      <c r="A32" s="1" t="s">
        <v>382</v>
      </c>
      <c r="B32" s="2">
        <v>60</v>
      </c>
      <c r="E32" s="2">
        <v>0</v>
      </c>
      <c r="I32" s="2">
        <f t="shared" si="5"/>
        <v>0</v>
      </c>
    </row>
    <row r="33" spans="1:11" ht="28">
      <c r="A33" s="1" t="s">
        <v>383</v>
      </c>
      <c r="B33" s="2">
        <v>60</v>
      </c>
      <c r="E33" s="2">
        <v>7</v>
      </c>
      <c r="I33" s="2">
        <f t="shared" si="5"/>
        <v>19.798989873223327</v>
      </c>
    </row>
    <row r="34" spans="1:11" ht="28">
      <c r="A34" s="1" t="s">
        <v>384</v>
      </c>
      <c r="B34" s="2">
        <v>60</v>
      </c>
      <c r="E34" s="2">
        <v>1</v>
      </c>
      <c r="I34" s="377">
        <f>E34*2^(B34/30-0.5)</f>
        <v>2.8284271247461898</v>
      </c>
    </row>
    <row r="35" spans="1:11" ht="24.75" customHeight="1">
      <c r="A35" s="316" t="s">
        <v>402</v>
      </c>
      <c r="B35" s="24">
        <v>120</v>
      </c>
      <c r="C35" s="24"/>
      <c r="D35" s="24"/>
      <c r="E35" s="24">
        <v>0</v>
      </c>
      <c r="F35" s="43"/>
      <c r="G35" s="43"/>
      <c r="H35" s="43"/>
      <c r="I35" s="2">
        <f>E35*2^(B35/30-0.5)</f>
        <v>0</v>
      </c>
    </row>
    <row r="36" spans="1:11" ht="14">
      <c r="A36" s="3" t="s">
        <v>385</v>
      </c>
      <c r="F36" s="5"/>
      <c r="G36" s="5"/>
      <c r="H36" s="5"/>
    </row>
    <row r="37" spans="1:11" ht="14">
      <c r="A37" s="3" t="s">
        <v>386</v>
      </c>
      <c r="F37" s="5"/>
      <c r="G37" s="5"/>
      <c r="H37" s="5"/>
    </row>
    <row r="38" spans="1:11" ht="13">
      <c r="A38" s="80"/>
      <c r="F38" s="186"/>
      <c r="G38" s="319" t="s">
        <v>387</v>
      </c>
      <c r="H38" s="319"/>
      <c r="I38" s="40">
        <f>SUM(I22:I37)</f>
        <v>229.49797974644665</v>
      </c>
    </row>
    <row r="39" spans="1:11" ht="14">
      <c r="A39" s="3" t="s">
        <v>388</v>
      </c>
      <c r="F39" s="5"/>
    </row>
    <row r="40" spans="1:11" ht="14">
      <c r="A40" s="1" t="s">
        <v>175</v>
      </c>
      <c r="I40" s="2">
        <v>80</v>
      </c>
    </row>
    <row r="41" spans="1:11" ht="13">
      <c r="A41" s="1"/>
      <c r="I41" s="2"/>
      <c r="K41" s="2"/>
    </row>
    <row r="42" spans="1:11" ht="13">
      <c r="A42" s="1"/>
      <c r="I42" s="18"/>
    </row>
    <row r="43" spans="1:11" ht="14">
      <c r="A43" s="1" t="s">
        <v>414</v>
      </c>
      <c r="B43">
        <v>32</v>
      </c>
      <c r="E43">
        <v>0</v>
      </c>
      <c r="I43" s="2">
        <f>B43*E43</f>
        <v>0</v>
      </c>
    </row>
    <row r="44" spans="1:11" ht="14">
      <c r="A44" s="1" t="s">
        <v>190</v>
      </c>
      <c r="I44" s="2">
        <v>25</v>
      </c>
    </row>
    <row r="45" spans="1:11" ht="14">
      <c r="A45" s="38" t="s">
        <v>230</v>
      </c>
      <c r="I45">
        <f>Mappings!$B$34</f>
        <v>18</v>
      </c>
    </row>
    <row r="46" spans="1:11" ht="29">
      <c r="A46" s="38" t="s">
        <v>389</v>
      </c>
      <c r="E46" s="58">
        <f>_xlfn.XLOOKUP(A1,PeerObs!$C$1:$AA$1,PeerObs!$C$2:$AA$2)</f>
        <v>1</v>
      </c>
      <c r="I46" s="58">
        <f>E46*Mappings!$B$38</f>
        <v>2</v>
      </c>
    </row>
    <row r="47" spans="1:11" ht="15">
      <c r="A47" s="38" t="s">
        <v>390</v>
      </c>
      <c r="E47">
        <v>1</v>
      </c>
      <c r="I47" s="58">
        <f>E47*Mappings!$B$39</f>
        <v>1</v>
      </c>
    </row>
    <row r="48" spans="1:11" ht="29">
      <c r="A48" s="38" t="s">
        <v>391</v>
      </c>
      <c r="I48" s="58">
        <v>0</v>
      </c>
    </row>
    <row r="49" spans="1:9" ht="14">
      <c r="A49" s="1" t="s">
        <v>392</v>
      </c>
      <c r="I49" s="18">
        <f>0.02*I2</f>
        <v>11.52</v>
      </c>
    </row>
    <row r="50" spans="1:9" ht="13">
      <c r="G50" s="39" t="s">
        <v>393</v>
      </c>
      <c r="H50" s="39"/>
      <c r="I50" s="40">
        <f>SUM(I40:I49)</f>
        <v>137.52000000000001</v>
      </c>
    </row>
    <row r="52" spans="1:9" ht="13">
      <c r="G52" s="5"/>
      <c r="H52" s="5"/>
    </row>
    <row r="54" spans="1:9" ht="15.75" customHeight="1">
      <c r="A54" s="80" t="s">
        <v>394</v>
      </c>
      <c r="B54" s="38"/>
      <c r="C54" s="80" t="s">
        <v>400</v>
      </c>
    </row>
    <row r="61" spans="1:9" ht="15.75" customHeight="1">
      <c r="A61" s="38" t="s">
        <v>513</v>
      </c>
    </row>
  </sheetData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33CB-3903-D74A-BEE4-3A746048999F}">
  <dimension ref="A1:D33"/>
  <sheetViews>
    <sheetView workbookViewId="0">
      <selection activeCell="H9" sqref="H9"/>
    </sheetView>
  </sheetViews>
  <sheetFormatPr baseColWidth="10" defaultColWidth="11" defaultRowHeight="16"/>
  <cols>
    <col min="1" max="2" width="11" style="237"/>
    <col min="3" max="3" width="12.5" style="237" customWidth="1"/>
    <col min="4" max="4" width="14" style="237" customWidth="1"/>
    <col min="5" max="16384" width="11" style="237"/>
  </cols>
  <sheetData>
    <row r="1" spans="1:4">
      <c r="A1" s="244" t="s">
        <v>474</v>
      </c>
      <c r="B1" s="244" t="s">
        <v>475</v>
      </c>
      <c r="C1" s="244" t="s">
        <v>476</v>
      </c>
      <c r="D1" s="287" t="s">
        <v>477</v>
      </c>
    </row>
    <row r="2" spans="1:4">
      <c r="A2" s="237" t="s">
        <v>364</v>
      </c>
      <c r="D2" s="288"/>
    </row>
    <row r="3" spans="1:4">
      <c r="A3" s="237" t="s">
        <v>478</v>
      </c>
      <c r="B3" s="289"/>
      <c r="D3" s="288"/>
    </row>
    <row r="4" spans="1:4">
      <c r="A4" s="237" t="s">
        <v>479</v>
      </c>
      <c r="B4" s="289"/>
      <c r="D4" s="288"/>
    </row>
    <row r="5" spans="1:4">
      <c r="A5" s="237" t="s">
        <v>367</v>
      </c>
      <c r="B5" s="289"/>
      <c r="D5" s="288"/>
    </row>
    <row r="6" spans="1:4">
      <c r="A6" s="237" t="s">
        <v>480</v>
      </c>
      <c r="B6" s="289"/>
      <c r="D6" s="288"/>
    </row>
    <row r="7" spans="1:4">
      <c r="A7" s="237" t="s">
        <v>481</v>
      </c>
      <c r="B7" s="289"/>
      <c r="D7" s="288"/>
    </row>
    <row r="8" spans="1:4">
      <c r="A8" s="237" t="s">
        <v>482</v>
      </c>
      <c r="B8" s="289"/>
      <c r="D8" s="288"/>
    </row>
    <row r="9" spans="1:4">
      <c r="A9" s="237" t="s">
        <v>483</v>
      </c>
      <c r="B9" s="289" t="s">
        <v>9</v>
      </c>
      <c r="D9" s="288"/>
    </row>
    <row r="10" spans="1:4">
      <c r="A10" s="237" t="s">
        <v>484</v>
      </c>
      <c r="B10" s="289" t="s">
        <v>9</v>
      </c>
      <c r="D10" s="288"/>
    </row>
    <row r="11" spans="1:4">
      <c r="A11" s="244" t="s">
        <v>485</v>
      </c>
      <c r="B11" s="290"/>
      <c r="C11" s="244"/>
      <c r="D11" s="287"/>
    </row>
    <row r="24" spans="1:4">
      <c r="A24" s="244"/>
      <c r="B24" s="244"/>
      <c r="C24" s="244"/>
      <c r="D24" s="244"/>
    </row>
    <row r="25" spans="1:4">
      <c r="A25" s="244"/>
      <c r="B25" s="244"/>
      <c r="C25" s="244"/>
      <c r="D25" s="244"/>
    </row>
    <row r="27" spans="1:4">
      <c r="B27" s="289"/>
    </row>
    <row r="28" spans="1:4">
      <c r="B28" s="289"/>
    </row>
    <row r="29" spans="1:4">
      <c r="B29" s="289"/>
    </row>
    <row r="30" spans="1:4">
      <c r="B30" s="289"/>
    </row>
    <row r="31" spans="1:4">
      <c r="B31" s="289"/>
    </row>
    <row r="32" spans="1:4">
      <c r="B32" s="289"/>
    </row>
    <row r="33" spans="2:2">
      <c r="B33" s="28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6B64-C0C4-7B4B-B234-0AF7FFEE591C}">
  <dimension ref="A3:A11"/>
  <sheetViews>
    <sheetView workbookViewId="0">
      <selection activeCell="B9" sqref="B9:B11"/>
    </sheetView>
  </sheetViews>
  <sheetFormatPr baseColWidth="10" defaultColWidth="8.83203125" defaultRowHeight="16"/>
  <cols>
    <col min="1" max="1" width="61.1640625" style="237" customWidth="1"/>
    <col min="2" max="16384" width="8.83203125" style="237"/>
  </cols>
  <sheetData>
    <row r="3" spans="1:1">
      <c r="A3" s="237" t="s">
        <v>486</v>
      </c>
    </row>
    <row r="4" spans="1:1">
      <c r="A4" s="237" t="s">
        <v>487</v>
      </c>
    </row>
    <row r="5" spans="1:1">
      <c r="A5" s="237" t="s">
        <v>488</v>
      </c>
    </row>
    <row r="6" spans="1:1">
      <c r="A6" s="237" t="s">
        <v>489</v>
      </c>
    </row>
    <row r="8" spans="1:1">
      <c r="A8" s="237" t="s">
        <v>490</v>
      </c>
    </row>
    <row r="9" spans="1:1">
      <c r="A9" s="237" t="s">
        <v>491</v>
      </c>
    </row>
    <row r="11" spans="1:1">
      <c r="A11" s="237" t="s">
        <v>492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676A-3AD2-49CF-99B4-FECDC7F49D17}">
  <dimension ref="A1:E13"/>
  <sheetViews>
    <sheetView workbookViewId="0">
      <selection activeCell="A4" sqref="A4"/>
    </sheetView>
  </sheetViews>
  <sheetFormatPr baseColWidth="10" defaultColWidth="8.83203125" defaultRowHeight="13"/>
  <cols>
    <col min="1" max="1" width="36.6640625" customWidth="1"/>
    <col min="2" max="2" width="27.33203125" customWidth="1"/>
    <col min="3" max="3" width="11.83203125" style="38" customWidth="1"/>
    <col min="4" max="4" width="10.33203125" style="38" customWidth="1"/>
    <col min="5" max="5" width="14" customWidth="1"/>
  </cols>
  <sheetData>
    <row r="1" spans="1:5" ht="28">
      <c r="C1" s="38" t="s">
        <v>493</v>
      </c>
      <c r="D1" s="38" t="s">
        <v>494</v>
      </c>
      <c r="E1" s="49" t="s">
        <v>525</v>
      </c>
    </row>
    <row r="2" spans="1:5" ht="16">
      <c r="A2" s="291" t="s">
        <v>495</v>
      </c>
      <c r="B2" s="237"/>
      <c r="C2" s="238"/>
    </row>
    <row r="3" spans="1:5" ht="14">
      <c r="A3" s="291" t="s">
        <v>496</v>
      </c>
      <c r="B3" s="49" t="s">
        <v>37</v>
      </c>
      <c r="C3" s="292" t="s">
        <v>12</v>
      </c>
      <c r="D3" s="38" t="s">
        <v>497</v>
      </c>
      <c r="E3" s="49" t="s">
        <v>526</v>
      </c>
    </row>
    <row r="4" spans="1:5" ht="14">
      <c r="A4" s="291" t="s">
        <v>529</v>
      </c>
      <c r="B4" s="49" t="s">
        <v>78</v>
      </c>
      <c r="C4" s="292" t="s">
        <v>372</v>
      </c>
      <c r="D4" s="38" t="s">
        <v>441</v>
      </c>
      <c r="E4" s="49" t="s">
        <v>527</v>
      </c>
    </row>
    <row r="5" spans="1:5" ht="14">
      <c r="A5" s="291" t="s">
        <v>498</v>
      </c>
      <c r="B5" s="49" t="s">
        <v>499</v>
      </c>
      <c r="C5" s="292" t="s">
        <v>372</v>
      </c>
      <c r="D5" s="38" t="s">
        <v>441</v>
      </c>
      <c r="E5" s="49" t="s">
        <v>527</v>
      </c>
    </row>
    <row r="6" spans="1:5" ht="14">
      <c r="A6" s="291" t="s">
        <v>500</v>
      </c>
      <c r="B6" s="291"/>
      <c r="C6" s="292" t="s">
        <v>372</v>
      </c>
      <c r="D6" s="38" t="s">
        <v>441</v>
      </c>
      <c r="E6" s="49" t="s">
        <v>527</v>
      </c>
    </row>
    <row r="7" spans="1:5" ht="14">
      <c r="A7" s="291" t="s">
        <v>501</v>
      </c>
      <c r="B7" s="291" t="s">
        <v>156</v>
      </c>
      <c r="C7" s="292" t="s">
        <v>502</v>
      </c>
      <c r="D7" s="38" t="s">
        <v>443</v>
      </c>
      <c r="E7" s="49" t="s">
        <v>528</v>
      </c>
    </row>
    <row r="8" spans="1:5" ht="14">
      <c r="A8" s="291" t="s">
        <v>503</v>
      </c>
      <c r="B8" s="291" t="s">
        <v>137</v>
      </c>
      <c r="C8" s="292" t="s">
        <v>502</v>
      </c>
      <c r="D8" s="38" t="s">
        <v>443</v>
      </c>
      <c r="E8" s="49" t="s">
        <v>528</v>
      </c>
    </row>
    <row r="9" spans="1:5" ht="14">
      <c r="A9" s="291" t="s">
        <v>504</v>
      </c>
      <c r="B9" s="291" t="s">
        <v>138</v>
      </c>
      <c r="C9" s="292" t="s">
        <v>372</v>
      </c>
      <c r="D9" s="38" t="s">
        <v>441</v>
      </c>
      <c r="E9" s="49" t="s">
        <v>527</v>
      </c>
    </row>
    <row r="10" spans="1:5" ht="14">
      <c r="A10" s="291" t="s">
        <v>505</v>
      </c>
      <c r="B10" s="49" t="s">
        <v>216</v>
      </c>
      <c r="C10" s="292" t="s">
        <v>502</v>
      </c>
      <c r="D10" s="38" t="s">
        <v>443</v>
      </c>
      <c r="E10" s="49" t="s">
        <v>528</v>
      </c>
    </row>
    <row r="11" spans="1:5" ht="14">
      <c r="A11" s="291" t="s">
        <v>506</v>
      </c>
      <c r="B11" t="s">
        <v>118</v>
      </c>
      <c r="C11" s="292" t="s">
        <v>372</v>
      </c>
      <c r="D11" s="38" t="s">
        <v>441</v>
      </c>
      <c r="E11" s="49" t="s">
        <v>527</v>
      </c>
    </row>
    <row r="12" spans="1:5" ht="16">
      <c r="A12" s="291" t="s">
        <v>507</v>
      </c>
      <c r="B12" s="237"/>
      <c r="C12" s="292"/>
      <c r="D12" s="38" t="s">
        <v>443</v>
      </c>
      <c r="E12" s="49" t="s">
        <v>528</v>
      </c>
    </row>
    <row r="13" spans="1:5" ht="14">
      <c r="A13" t="s">
        <v>508</v>
      </c>
      <c r="B13" t="s">
        <v>509</v>
      </c>
      <c r="D13" s="38" t="s">
        <v>510</v>
      </c>
      <c r="E13" s="49" t="s">
        <v>526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0A77-EAA2-4EB5-BFE6-6DFB2A6B1191}">
  <dimension ref="A1:A3"/>
  <sheetViews>
    <sheetView workbookViewId="0">
      <selection activeCell="B15" sqref="B15"/>
    </sheetView>
  </sheetViews>
  <sheetFormatPr baseColWidth="10" defaultColWidth="8.83203125" defaultRowHeight="13"/>
  <cols>
    <col min="1" max="1" width="189.1640625" customWidth="1"/>
  </cols>
  <sheetData>
    <row r="1" spans="1:1">
      <c r="A1" t="s">
        <v>511</v>
      </c>
    </row>
    <row r="3" spans="1:1">
      <c r="A3" t="s">
        <v>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ADBB-001D-D643-B264-988BD3F2B565}">
  <sheetPr>
    <outlinePr summaryBelow="0" summaryRight="0"/>
  </sheetPr>
  <dimension ref="A1:S61"/>
  <sheetViews>
    <sheetView workbookViewId="0">
      <selection activeCell="A10" sqref="A10:I10"/>
    </sheetView>
  </sheetViews>
  <sheetFormatPr baseColWidth="10" defaultColWidth="14.5" defaultRowHeight="15.75" customHeight="1"/>
  <cols>
    <col min="1" max="1" width="14.5" style="38"/>
  </cols>
  <sheetData>
    <row r="1" spans="1:19" ht="14">
      <c r="A1" s="1" t="s">
        <v>532</v>
      </c>
      <c r="G1" s="5"/>
      <c r="H1" s="5"/>
      <c r="I1" s="5" t="s">
        <v>359</v>
      </c>
      <c r="K1" s="5" t="s">
        <v>360</v>
      </c>
      <c r="M1" s="5" t="s">
        <v>361</v>
      </c>
      <c r="O1" s="186" t="s">
        <v>362</v>
      </c>
    </row>
    <row r="2" spans="1:19" ht="14">
      <c r="A2" s="1" t="s">
        <v>540</v>
      </c>
      <c r="I2" s="2">
        <v>1360</v>
      </c>
      <c r="K2" s="40">
        <f>I16+I38+I50</f>
        <v>1305.9229797464468</v>
      </c>
      <c r="M2" s="399">
        <f>I2-K2</f>
        <v>54.077020253553201</v>
      </c>
      <c r="O2">
        <f>I16+I50</f>
        <v>1076.425</v>
      </c>
    </row>
    <row r="3" spans="1:19" ht="13">
      <c r="G3" s="5"/>
      <c r="H3" s="5"/>
    </row>
    <row r="5" spans="1:19" ht="14">
      <c r="A5" s="3" t="s">
        <v>363</v>
      </c>
      <c r="B5" s="5" t="s">
        <v>4</v>
      </c>
      <c r="C5" s="5" t="s">
        <v>364</v>
      </c>
      <c r="D5" s="5" t="s">
        <v>365</v>
      </c>
      <c r="E5" s="5" t="s">
        <v>366</v>
      </c>
      <c r="F5" s="5" t="s">
        <v>367</v>
      </c>
      <c r="G5" s="5" t="s">
        <v>368</v>
      </c>
      <c r="H5" s="5" t="s">
        <v>369</v>
      </c>
      <c r="I5" s="5" t="s">
        <v>370</v>
      </c>
    </row>
    <row r="6" spans="1:19" ht="13">
      <c r="A6" s="49" t="s">
        <v>14</v>
      </c>
      <c r="B6" s="49">
        <v>15</v>
      </c>
      <c r="C6" s="49">
        <v>4.4000000000000004</v>
      </c>
      <c r="D6" s="49">
        <v>0.15</v>
      </c>
      <c r="E6" s="49">
        <v>200</v>
      </c>
      <c r="F6" s="49">
        <v>1</v>
      </c>
      <c r="G6" s="49">
        <v>0.5</v>
      </c>
      <c r="H6" s="49">
        <v>25</v>
      </c>
      <c r="I6" s="49">
        <v>250</v>
      </c>
      <c r="J6" s="49" t="s">
        <v>538</v>
      </c>
    </row>
    <row r="7" spans="1:19" ht="14">
      <c r="A7" s="396" t="s">
        <v>48</v>
      </c>
      <c r="B7" s="49">
        <v>15</v>
      </c>
      <c r="C7" s="49">
        <v>4.4000000000000004</v>
      </c>
      <c r="D7" s="49">
        <v>0.15</v>
      </c>
      <c r="E7" s="49">
        <v>50</v>
      </c>
      <c r="F7" s="49">
        <v>1</v>
      </c>
      <c r="G7" s="49">
        <v>0.1</v>
      </c>
      <c r="H7" s="49"/>
      <c r="I7" s="2">
        <f>B7*(C7*F7+D7*E7)*G7+H7</f>
        <v>17.850000000000001</v>
      </c>
      <c r="K7" s="2"/>
      <c r="L7" s="2"/>
      <c r="M7" s="2"/>
      <c r="N7" s="2"/>
      <c r="O7" s="2"/>
      <c r="P7" s="2"/>
      <c r="Q7" s="2"/>
      <c r="S7" s="2"/>
    </row>
    <row r="8" spans="1:19" ht="13">
      <c r="A8" s="1"/>
      <c r="B8" s="2"/>
      <c r="C8" s="2"/>
      <c r="D8" s="2"/>
      <c r="E8" s="2"/>
      <c r="F8" s="2"/>
      <c r="G8" s="2"/>
      <c r="H8" s="2"/>
      <c r="I8" s="2">
        <f>B8*(C8*F8+D8*E8)*G8+H8</f>
        <v>0</v>
      </c>
      <c r="K8" s="2"/>
      <c r="L8" s="2"/>
      <c r="M8" s="2"/>
      <c r="N8" s="2"/>
      <c r="O8" s="2"/>
      <c r="P8" s="2"/>
      <c r="Q8" s="2"/>
      <c r="R8" s="2"/>
      <c r="S8" s="2"/>
    </row>
    <row r="9" spans="1:19" ht="14">
      <c r="A9" s="396" t="s">
        <v>105</v>
      </c>
      <c r="B9" s="49">
        <v>15</v>
      </c>
      <c r="C9" s="49">
        <v>4.4000000000000004</v>
      </c>
      <c r="D9" s="49">
        <v>0.15</v>
      </c>
      <c r="E9" s="49">
        <v>35</v>
      </c>
      <c r="F9" s="49">
        <v>1</v>
      </c>
      <c r="G9" s="49">
        <v>0.5</v>
      </c>
      <c r="H9" s="49">
        <v>15</v>
      </c>
      <c r="I9" s="2">
        <f t="shared" ref="I9:I15" si="0">B9*(C9*F9+D9*E9)*G9+H9</f>
        <v>87.375</v>
      </c>
    </row>
    <row r="10" spans="1:19" ht="13">
      <c r="A10" s="49" t="s">
        <v>99</v>
      </c>
      <c r="B10" s="49">
        <v>15</v>
      </c>
      <c r="C10" s="49">
        <v>4.4000000000000004</v>
      </c>
      <c r="D10" s="49">
        <v>0.15</v>
      </c>
      <c r="E10" s="49">
        <v>35</v>
      </c>
      <c r="F10" s="49">
        <v>1</v>
      </c>
      <c r="G10" s="49">
        <v>1</v>
      </c>
      <c r="H10" s="49">
        <v>15</v>
      </c>
      <c r="I10" s="2">
        <f t="shared" si="0"/>
        <v>159.75</v>
      </c>
      <c r="K10" s="1"/>
      <c r="L10" s="2"/>
      <c r="M10" s="2"/>
      <c r="N10" s="2"/>
      <c r="O10" s="2"/>
      <c r="P10" s="2"/>
      <c r="Q10" s="2"/>
      <c r="R10" s="2"/>
      <c r="S10" s="2"/>
    </row>
    <row r="11" spans="1:19" ht="13">
      <c r="A11" s="397" t="s">
        <v>75</v>
      </c>
      <c r="B11" s="397">
        <v>15</v>
      </c>
      <c r="C11" s="397">
        <v>4.4000000000000004</v>
      </c>
      <c r="D11" s="397">
        <v>0.15</v>
      </c>
      <c r="E11" s="397">
        <v>50</v>
      </c>
      <c r="F11" s="397">
        <v>1</v>
      </c>
      <c r="G11" s="397">
        <v>0.5</v>
      </c>
      <c r="H11" s="397">
        <v>15</v>
      </c>
      <c r="I11" s="2">
        <f t="shared" si="0"/>
        <v>104.25</v>
      </c>
      <c r="J11">
        <v>0.5</v>
      </c>
      <c r="K11" s="2"/>
      <c r="L11" s="2"/>
      <c r="M11" s="2"/>
      <c r="N11" s="2"/>
      <c r="O11" s="2"/>
      <c r="P11" s="2"/>
      <c r="Q11" s="2"/>
      <c r="S11" s="2"/>
    </row>
    <row r="12" spans="1:19" ht="15.75" customHeight="1">
      <c r="A12" s="396" t="s">
        <v>83</v>
      </c>
      <c r="B12" s="49">
        <v>15</v>
      </c>
      <c r="C12" s="49">
        <v>4.4000000000000004</v>
      </c>
      <c r="D12" s="49">
        <v>0.15</v>
      </c>
      <c r="E12" s="49">
        <v>50</v>
      </c>
      <c r="F12" s="49">
        <v>1</v>
      </c>
      <c r="G12" s="49">
        <v>0.5</v>
      </c>
      <c r="H12" s="49">
        <v>15</v>
      </c>
      <c r="I12" s="2">
        <f t="shared" si="0"/>
        <v>104.25</v>
      </c>
      <c r="J12">
        <v>0.5</v>
      </c>
      <c r="K12" s="2"/>
      <c r="L12" s="2"/>
      <c r="M12" s="2"/>
      <c r="N12" s="2"/>
      <c r="O12" s="2"/>
      <c r="P12" s="2"/>
      <c r="Q12" s="2"/>
      <c r="S12" s="2"/>
    </row>
    <row r="13" spans="1:19" ht="15.75" customHeight="1">
      <c r="A13" s="396"/>
      <c r="I13" s="2">
        <f t="shared" si="0"/>
        <v>0</v>
      </c>
      <c r="K13" s="2"/>
      <c r="L13" s="2"/>
      <c r="M13" s="2"/>
      <c r="N13" s="2"/>
      <c r="O13" s="2"/>
      <c r="P13" s="2"/>
      <c r="Q13" s="2"/>
      <c r="S13" s="2"/>
    </row>
    <row r="14" spans="1:19" ht="15.75" customHeight="1">
      <c r="A14" s="396"/>
      <c r="I14" s="2">
        <f t="shared" si="0"/>
        <v>0</v>
      </c>
      <c r="K14" s="2"/>
      <c r="L14" s="2"/>
      <c r="M14" s="2"/>
      <c r="N14" s="2"/>
      <c r="O14" s="2"/>
      <c r="P14" s="2"/>
      <c r="Q14" s="2"/>
      <c r="S14" s="2"/>
    </row>
    <row r="15" spans="1:19" ht="15.75" customHeight="1">
      <c r="A15" s="49" t="s">
        <v>133</v>
      </c>
      <c r="B15" s="49">
        <v>15</v>
      </c>
      <c r="C15" s="49">
        <v>4.4000000000000004</v>
      </c>
      <c r="D15" s="49">
        <v>0.15</v>
      </c>
      <c r="E15" s="49">
        <v>35</v>
      </c>
      <c r="F15" s="49">
        <v>1</v>
      </c>
      <c r="G15" s="49">
        <v>1</v>
      </c>
      <c r="H15" s="49">
        <v>15</v>
      </c>
      <c r="I15" s="2">
        <f t="shared" si="0"/>
        <v>159.75</v>
      </c>
      <c r="J15">
        <v>1</v>
      </c>
      <c r="K15" s="2"/>
      <c r="L15" s="2"/>
      <c r="M15" s="2"/>
      <c r="N15" s="2"/>
      <c r="O15" s="2"/>
      <c r="P15" s="2"/>
      <c r="Q15" s="2"/>
      <c r="S15" s="2"/>
    </row>
    <row r="16" spans="1:19" ht="14">
      <c r="A16" s="48" t="s">
        <v>371</v>
      </c>
      <c r="B16" s="41"/>
      <c r="C16" s="41"/>
      <c r="D16" s="41"/>
      <c r="E16" s="41"/>
      <c r="F16" s="41"/>
      <c r="G16" s="41">
        <f>SUM(G6:G15)</f>
        <v>4.0999999999999996</v>
      </c>
      <c r="H16" s="41"/>
      <c r="I16" s="41">
        <f t="shared" ref="H16:I16" si="1">SUM(I6:I15)</f>
        <v>883.22500000000002</v>
      </c>
    </row>
    <row r="17" spans="1:9" ht="14">
      <c r="A17" s="48" t="s">
        <v>12</v>
      </c>
      <c r="B17" s="41"/>
      <c r="C17" s="41"/>
      <c r="D17" s="41"/>
      <c r="E17" s="41"/>
      <c r="F17" s="41"/>
      <c r="G17" s="40">
        <f t="shared" ref="G17:H17" si="2">SUM(G6:G10)</f>
        <v>2.1</v>
      </c>
      <c r="H17" s="40"/>
      <c r="I17" s="40"/>
    </row>
    <row r="18" spans="1:9" ht="14">
      <c r="A18" s="48" t="s">
        <v>372</v>
      </c>
      <c r="B18" s="41"/>
      <c r="C18" s="41"/>
      <c r="D18" s="41"/>
      <c r="E18" s="41"/>
      <c r="F18" s="41"/>
      <c r="G18" s="40">
        <f t="shared" ref="G18:H18" si="3">SUM(G11:G15)</f>
        <v>2</v>
      </c>
      <c r="H18" s="40"/>
      <c r="I18" s="40"/>
    </row>
    <row r="20" spans="1:9" ht="42">
      <c r="A20" s="3" t="s">
        <v>373</v>
      </c>
      <c r="E20" s="5" t="s">
        <v>374</v>
      </c>
      <c r="F20" s="5" t="s">
        <v>375</v>
      </c>
    </row>
    <row r="21" spans="1:9" ht="13"/>
    <row r="22" spans="1:9" ht="30" customHeight="1">
      <c r="A22" s="1" t="s">
        <v>376</v>
      </c>
      <c r="B22" s="2">
        <v>30</v>
      </c>
      <c r="E22" s="2">
        <v>5</v>
      </c>
      <c r="F22" s="2">
        <v>0.8</v>
      </c>
      <c r="I22" s="2">
        <f t="shared" ref="I22:I26" si="4">(0.33*B22+10)*E22</f>
        <v>99.5</v>
      </c>
    </row>
    <row r="23" spans="1:9" ht="28">
      <c r="A23" s="1" t="s">
        <v>377</v>
      </c>
      <c r="B23" s="2">
        <v>60</v>
      </c>
      <c r="E23" s="2">
        <v>1</v>
      </c>
      <c r="F23" s="2">
        <v>0.5</v>
      </c>
      <c r="I23" s="2">
        <f t="shared" si="4"/>
        <v>29.8</v>
      </c>
    </row>
    <row r="24" spans="1:9" ht="28">
      <c r="A24" s="1" t="s">
        <v>399</v>
      </c>
      <c r="B24" s="2">
        <v>60</v>
      </c>
      <c r="E24" s="2">
        <v>2</v>
      </c>
      <c r="F24" s="2"/>
      <c r="I24" s="2">
        <f t="shared" si="4"/>
        <v>59.6</v>
      </c>
    </row>
    <row r="25" spans="1:9" ht="28">
      <c r="A25" s="1" t="s">
        <v>378</v>
      </c>
      <c r="B25" s="2">
        <v>60</v>
      </c>
      <c r="E25" s="2">
        <v>0</v>
      </c>
      <c r="F25" s="2">
        <v>0.5</v>
      </c>
      <c r="I25" s="2">
        <f t="shared" si="4"/>
        <v>0</v>
      </c>
    </row>
    <row r="26" spans="1:9" ht="42">
      <c r="A26" s="1" t="s">
        <v>379</v>
      </c>
      <c r="B26" s="2">
        <v>60</v>
      </c>
      <c r="E26" s="2">
        <v>0</v>
      </c>
      <c r="F26" s="2">
        <v>0.5</v>
      </c>
      <c r="I26" s="2">
        <f t="shared" si="4"/>
        <v>0</v>
      </c>
    </row>
    <row r="27" spans="1:9" ht="28">
      <c r="A27" s="1" t="s">
        <v>380</v>
      </c>
      <c r="B27" s="2">
        <v>60</v>
      </c>
      <c r="E27" s="2">
        <v>0</v>
      </c>
      <c r="F27" s="2">
        <v>0.8</v>
      </c>
      <c r="I27" s="2">
        <f>(0.33*B27+10)*E27</f>
        <v>0</v>
      </c>
    </row>
    <row r="28" spans="1:9" ht="13">
      <c r="A28" s="1"/>
      <c r="B28" s="2"/>
      <c r="E28" s="2"/>
      <c r="F28" s="2"/>
      <c r="I28" s="2"/>
    </row>
    <row r="29" spans="1:9" ht="14">
      <c r="A29" s="197" t="s">
        <v>381</v>
      </c>
      <c r="B29" s="24">
        <v>15</v>
      </c>
      <c r="C29" s="24"/>
      <c r="D29" s="24"/>
      <c r="E29" s="24">
        <v>1</v>
      </c>
      <c r="F29" s="24"/>
      <c r="G29" s="24"/>
      <c r="H29" s="24"/>
      <c r="I29" s="7">
        <f t="shared" ref="I29:I33" si="5">E29*2^(B29/30-0.5)</f>
        <v>1</v>
      </c>
    </row>
    <row r="30" spans="1:9" ht="28">
      <c r="A30" s="1" t="s">
        <v>395</v>
      </c>
      <c r="B30" s="2">
        <v>60</v>
      </c>
      <c r="E30" s="2">
        <v>4</v>
      </c>
      <c r="I30" s="2">
        <f t="shared" si="5"/>
        <v>11.313708498984759</v>
      </c>
    </row>
    <row r="31" spans="1:9" ht="28">
      <c r="A31" s="1" t="s">
        <v>397</v>
      </c>
      <c r="B31" s="2">
        <v>60</v>
      </c>
      <c r="E31" s="2">
        <v>2</v>
      </c>
      <c r="I31" s="2">
        <f t="shared" si="5"/>
        <v>5.6568542494923797</v>
      </c>
    </row>
    <row r="32" spans="1:9" ht="28">
      <c r="A32" s="1" t="s">
        <v>382</v>
      </c>
      <c r="B32" s="2">
        <v>60</v>
      </c>
      <c r="E32" s="2">
        <v>0</v>
      </c>
      <c r="I32" s="2">
        <f t="shared" si="5"/>
        <v>0</v>
      </c>
    </row>
    <row r="33" spans="1:11" ht="28">
      <c r="A33" s="1" t="s">
        <v>383</v>
      </c>
      <c r="B33" s="2">
        <v>60</v>
      </c>
      <c r="E33" s="2">
        <v>7</v>
      </c>
      <c r="I33" s="2">
        <f t="shared" si="5"/>
        <v>19.798989873223327</v>
      </c>
    </row>
    <row r="34" spans="1:11" ht="28">
      <c r="A34" s="1" t="s">
        <v>384</v>
      </c>
      <c r="B34" s="2">
        <v>60</v>
      </c>
      <c r="E34" s="2">
        <v>1</v>
      </c>
      <c r="I34" s="377">
        <f>E34*2^(B34/30-0.5)</f>
        <v>2.8284271247461898</v>
      </c>
    </row>
    <row r="35" spans="1:11" ht="24.75" customHeight="1">
      <c r="A35" s="316" t="s">
        <v>402</v>
      </c>
      <c r="B35" s="24">
        <v>120</v>
      </c>
      <c r="C35" s="24"/>
      <c r="D35" s="24"/>
      <c r="E35" s="24">
        <v>0</v>
      </c>
      <c r="F35" s="43"/>
      <c r="G35" s="43"/>
      <c r="H35" s="43"/>
      <c r="I35" s="2">
        <f>E35*2^(B35/30-0.5)</f>
        <v>0</v>
      </c>
    </row>
    <row r="36" spans="1:11" ht="14">
      <c r="A36" s="3" t="s">
        <v>385</v>
      </c>
      <c r="F36" s="5"/>
      <c r="G36" s="5"/>
      <c r="H36" s="5"/>
    </row>
    <row r="37" spans="1:11" ht="14">
      <c r="A37" s="3" t="s">
        <v>386</v>
      </c>
      <c r="F37" s="5"/>
      <c r="G37" s="5"/>
      <c r="H37" s="5"/>
    </row>
    <row r="38" spans="1:11" ht="13">
      <c r="A38" s="80"/>
      <c r="F38" s="186"/>
      <c r="G38" s="319" t="s">
        <v>387</v>
      </c>
      <c r="H38" s="319"/>
      <c r="I38" s="40">
        <f>SUM(I22:I37)</f>
        <v>229.49797974644665</v>
      </c>
    </row>
    <row r="39" spans="1:11" ht="14">
      <c r="A39" s="3" t="s">
        <v>388</v>
      </c>
      <c r="F39" s="5"/>
    </row>
    <row r="40" spans="1:11" ht="28">
      <c r="A40" s="1" t="s">
        <v>539</v>
      </c>
      <c r="I40" s="2">
        <v>120</v>
      </c>
    </row>
    <row r="41" spans="1:11" ht="13">
      <c r="A41" s="1"/>
      <c r="I41" s="2"/>
      <c r="K41" s="2"/>
    </row>
    <row r="42" spans="1:11" ht="13">
      <c r="A42" s="1"/>
      <c r="I42" s="18"/>
    </row>
    <row r="43" spans="1:11" ht="14">
      <c r="A43" s="1" t="s">
        <v>414</v>
      </c>
      <c r="B43">
        <v>32</v>
      </c>
      <c r="E43">
        <v>0</v>
      </c>
      <c r="I43" s="2">
        <f>B43*E43</f>
        <v>0</v>
      </c>
    </row>
    <row r="44" spans="1:11" ht="14">
      <c r="A44" s="1" t="s">
        <v>190</v>
      </c>
      <c r="I44" s="2">
        <v>25</v>
      </c>
    </row>
    <row r="45" spans="1:11" ht="14">
      <c r="A45" s="38" t="s">
        <v>230</v>
      </c>
      <c r="I45">
        <f>Mappings!$B$34</f>
        <v>18</v>
      </c>
    </row>
    <row r="46" spans="1:11" ht="29">
      <c r="A46" s="38" t="s">
        <v>389</v>
      </c>
      <c r="E46" s="58">
        <f>_xlfn.XLOOKUP(A1,PeerObs!$C$1:$AA$1,PeerObs!$C$2:$AA$2)</f>
        <v>1</v>
      </c>
      <c r="I46" s="58">
        <f>E46*Mappings!$B$38</f>
        <v>2</v>
      </c>
    </row>
    <row r="47" spans="1:11" ht="15">
      <c r="A47" s="38" t="s">
        <v>390</v>
      </c>
      <c r="E47">
        <v>1</v>
      </c>
      <c r="I47" s="58">
        <f>E47*Mappings!$B$39</f>
        <v>1</v>
      </c>
    </row>
    <row r="48" spans="1:11" ht="29">
      <c r="A48" s="38" t="s">
        <v>391</v>
      </c>
      <c r="I48" s="58">
        <v>0</v>
      </c>
    </row>
    <row r="49" spans="1:9" ht="14">
      <c r="A49" s="1" t="s">
        <v>392</v>
      </c>
      <c r="I49" s="18">
        <f>0.02*I2</f>
        <v>27.2</v>
      </c>
    </row>
    <row r="50" spans="1:9" ht="13">
      <c r="G50" s="39" t="s">
        <v>393</v>
      </c>
      <c r="H50" s="39"/>
      <c r="I50" s="40">
        <f>SUM(I40:I49)</f>
        <v>193.2</v>
      </c>
    </row>
    <row r="52" spans="1:9" ht="13">
      <c r="G52" s="5"/>
      <c r="H52" s="5"/>
    </row>
    <row r="54" spans="1:9" ht="15.75" customHeight="1">
      <c r="A54" s="80" t="s">
        <v>394</v>
      </c>
      <c r="B54" s="38"/>
      <c r="C54" s="80" t="s">
        <v>400</v>
      </c>
    </row>
    <row r="61" spans="1:9" ht="15.75" customHeight="1">
      <c r="A61" s="38" t="s">
        <v>513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S58"/>
  <sheetViews>
    <sheetView workbookViewId="0">
      <selection activeCell="L20" sqref="L20"/>
    </sheetView>
  </sheetViews>
  <sheetFormatPr baseColWidth="10" defaultColWidth="14.5" defaultRowHeight="15.75" customHeight="1"/>
  <cols>
    <col min="1" max="1" width="14.5" style="38"/>
  </cols>
  <sheetData>
    <row r="1" spans="1:19" ht="14">
      <c r="A1" s="1" t="s">
        <v>9</v>
      </c>
      <c r="G1" s="5"/>
      <c r="H1" s="5"/>
      <c r="I1" s="5" t="s">
        <v>359</v>
      </c>
      <c r="K1" s="5" t="s">
        <v>360</v>
      </c>
      <c r="M1" s="5" t="s">
        <v>361</v>
      </c>
      <c r="O1" s="186" t="s">
        <v>362</v>
      </c>
    </row>
    <row r="2" spans="1:19" ht="28">
      <c r="A2" s="1" t="s">
        <v>401</v>
      </c>
      <c r="I2" s="2">
        <v>960</v>
      </c>
      <c r="K2" s="40">
        <f>I13+I35+I47</f>
        <v>1392.5729797464467</v>
      </c>
      <c r="M2" s="376">
        <f>I2-K2</f>
        <v>-432.57297974644666</v>
      </c>
      <c r="O2">
        <f>I13+I47</f>
        <v>1192.9749999999999</v>
      </c>
    </row>
    <row r="3" spans="1:19" ht="13">
      <c r="G3" s="5"/>
      <c r="H3" s="5"/>
    </row>
    <row r="5" spans="1:19" ht="14">
      <c r="A5" s="3" t="s">
        <v>363</v>
      </c>
      <c r="B5" s="5" t="s">
        <v>4</v>
      </c>
      <c r="C5" s="5" t="s">
        <v>364</v>
      </c>
      <c r="D5" s="5" t="s">
        <v>365</v>
      </c>
      <c r="E5" s="5" t="s">
        <v>366</v>
      </c>
      <c r="F5" s="5" t="s">
        <v>367</v>
      </c>
      <c r="G5" s="5" t="s">
        <v>368</v>
      </c>
      <c r="H5" s="5" t="s">
        <v>369</v>
      </c>
      <c r="I5" s="5" t="s">
        <v>370</v>
      </c>
    </row>
    <row r="6" spans="1:19" ht="14">
      <c r="A6" s="1" t="s">
        <v>48</v>
      </c>
      <c r="B6" s="2">
        <v>15</v>
      </c>
      <c r="C6" s="2">
        <v>4.4000000000000004</v>
      </c>
      <c r="D6" s="2">
        <v>0.15</v>
      </c>
      <c r="E6" s="2">
        <v>45</v>
      </c>
      <c r="F6" s="2">
        <v>1</v>
      </c>
      <c r="G6" s="2">
        <v>0.9</v>
      </c>
      <c r="H6" s="2">
        <v>15</v>
      </c>
      <c r="I6" s="2">
        <f>B6*(C6*F6+D6*E6)*G6+H6</f>
        <v>165.52500000000001</v>
      </c>
    </row>
    <row r="7" spans="1:19" ht="14">
      <c r="A7" s="38" t="s">
        <v>49</v>
      </c>
      <c r="E7">
        <v>4</v>
      </c>
      <c r="I7">
        <f>Mappings!$B$32</f>
        <v>15</v>
      </c>
      <c r="K7" s="2"/>
      <c r="L7" s="2"/>
      <c r="M7" s="2"/>
      <c r="N7" s="2"/>
      <c r="O7" s="2"/>
      <c r="P7" s="2"/>
      <c r="Q7" s="2"/>
      <c r="S7" s="2"/>
    </row>
    <row r="8" spans="1:19" ht="14">
      <c r="A8" s="1" t="s">
        <v>146</v>
      </c>
      <c r="B8" s="2">
        <v>15</v>
      </c>
      <c r="C8" s="2">
        <v>4.4000000000000004</v>
      </c>
      <c r="D8" s="2">
        <v>0.15</v>
      </c>
      <c r="E8" s="2">
        <v>18</v>
      </c>
      <c r="F8" s="2">
        <v>1</v>
      </c>
      <c r="G8" s="2">
        <v>1</v>
      </c>
      <c r="H8" s="2">
        <v>15</v>
      </c>
      <c r="I8" s="2">
        <f t="shared" ref="I7:I8" si="0">B8*(C8*F8+D8*E8)*G8+H8</f>
        <v>121.5</v>
      </c>
    </row>
    <row r="9" spans="1:19" ht="14">
      <c r="A9" s="38" t="s">
        <v>105</v>
      </c>
      <c r="I9">
        <v>4</v>
      </c>
    </row>
    <row r="10" spans="1:19" ht="13">
      <c r="A10"/>
      <c r="K10" s="1"/>
      <c r="L10" s="2"/>
      <c r="M10" s="2"/>
      <c r="N10" s="2"/>
      <c r="O10" s="2"/>
      <c r="P10" s="2"/>
      <c r="Q10" s="2"/>
      <c r="R10" s="2"/>
      <c r="S10" s="2"/>
    </row>
    <row r="11" spans="1:19" ht="14">
      <c r="A11" s="22" t="s">
        <v>150</v>
      </c>
      <c r="B11" s="7">
        <v>15</v>
      </c>
      <c r="C11" s="7">
        <v>4.4000000000000004</v>
      </c>
      <c r="D11" s="7">
        <v>0.15</v>
      </c>
      <c r="E11" s="7">
        <v>14</v>
      </c>
      <c r="F11" s="7">
        <v>3</v>
      </c>
      <c r="G11" s="7">
        <v>0.5</v>
      </c>
      <c r="H11" s="7">
        <v>15</v>
      </c>
      <c r="I11" s="7">
        <f t="shared" ref="I11" si="1">B11*(C11*F11+D11*E11)*G11+H11</f>
        <v>129.75</v>
      </c>
      <c r="K11" s="2"/>
      <c r="L11" s="2"/>
      <c r="M11" s="2"/>
      <c r="N11" s="2"/>
      <c r="O11" s="2"/>
      <c r="P11" s="2"/>
      <c r="Q11" s="2"/>
      <c r="S11" s="2"/>
    </row>
    <row r="12" spans="1:19" ht="15.75" customHeight="1">
      <c r="K12" s="2"/>
      <c r="L12" s="2"/>
      <c r="M12" s="2"/>
      <c r="N12" s="2"/>
      <c r="O12" s="2"/>
      <c r="P12" s="2"/>
      <c r="Q12" s="2"/>
      <c r="S12" s="2"/>
    </row>
    <row r="13" spans="1:19" ht="14">
      <c r="A13" s="48" t="s">
        <v>371</v>
      </c>
      <c r="B13" s="41"/>
      <c r="C13" s="41"/>
      <c r="D13" s="41"/>
      <c r="E13" s="41"/>
      <c r="F13" s="41"/>
      <c r="G13" s="41">
        <f>SUM(G6:G12)</f>
        <v>2.4</v>
      </c>
      <c r="H13" s="39"/>
      <c r="I13" s="40">
        <f>SUM(I6:I12)</f>
        <v>435.77499999999998</v>
      </c>
    </row>
    <row r="14" spans="1:19" ht="14">
      <c r="A14" s="48" t="s">
        <v>12</v>
      </c>
      <c r="B14" s="41"/>
      <c r="C14" s="41"/>
      <c r="D14" s="41"/>
      <c r="E14" s="41"/>
      <c r="F14" s="41"/>
      <c r="G14" s="41"/>
      <c r="H14" s="39"/>
      <c r="I14" s="40">
        <f>SUM(I6:I10)</f>
        <v>306.02499999999998</v>
      </c>
    </row>
    <row r="15" spans="1:19" ht="14">
      <c r="A15" s="48" t="s">
        <v>372</v>
      </c>
      <c r="B15" s="41"/>
      <c r="C15" s="41"/>
      <c r="D15" s="41"/>
      <c r="E15" s="41"/>
      <c r="F15" s="41"/>
      <c r="G15" s="41"/>
      <c r="H15" s="39"/>
      <c r="I15" s="40">
        <f>SUM(I11:I12)</f>
        <v>129.75</v>
      </c>
    </row>
    <row r="17" spans="1:9" ht="42">
      <c r="A17" s="3" t="s">
        <v>373</v>
      </c>
      <c r="E17" s="5" t="s">
        <v>374</v>
      </c>
      <c r="F17" s="5" t="s">
        <v>375</v>
      </c>
    </row>
    <row r="18" spans="1:9" ht="13"/>
    <row r="19" spans="1:9" ht="30" customHeight="1">
      <c r="A19" s="1" t="s">
        <v>376</v>
      </c>
      <c r="B19" s="2">
        <v>30</v>
      </c>
      <c r="E19" s="2">
        <v>2</v>
      </c>
      <c r="F19" s="2">
        <v>0.8</v>
      </c>
      <c r="I19" s="2">
        <f t="shared" ref="I19:I23" si="2">(0.33*B19+10)*E19</f>
        <v>39.799999999999997</v>
      </c>
    </row>
    <row r="20" spans="1:9" ht="28">
      <c r="A20" s="1" t="s">
        <v>377</v>
      </c>
      <c r="B20" s="2">
        <v>60</v>
      </c>
      <c r="E20" s="2">
        <v>3</v>
      </c>
      <c r="F20" s="2">
        <v>0.5</v>
      </c>
      <c r="I20" s="2">
        <f t="shared" si="2"/>
        <v>89.4</v>
      </c>
    </row>
    <row r="21" spans="1:9" ht="28">
      <c r="A21" s="1" t="s">
        <v>399</v>
      </c>
      <c r="B21" s="2">
        <v>60</v>
      </c>
      <c r="E21" s="2">
        <v>1</v>
      </c>
      <c r="F21" s="2"/>
      <c r="I21" s="2">
        <f t="shared" si="2"/>
        <v>29.8</v>
      </c>
    </row>
    <row r="22" spans="1:9" ht="28">
      <c r="A22" s="1" t="s">
        <v>378</v>
      </c>
      <c r="B22" s="2">
        <v>60</v>
      </c>
      <c r="E22" s="2">
        <v>0</v>
      </c>
      <c r="F22" s="2">
        <v>0.5</v>
      </c>
      <c r="I22" s="2">
        <f t="shared" si="2"/>
        <v>0</v>
      </c>
    </row>
    <row r="23" spans="1:9" ht="42">
      <c r="A23" s="1" t="s">
        <v>379</v>
      </c>
      <c r="B23" s="2">
        <v>60</v>
      </c>
      <c r="E23" s="2">
        <v>0</v>
      </c>
      <c r="F23" s="2">
        <v>0.5</v>
      </c>
      <c r="I23" s="2">
        <f t="shared" si="2"/>
        <v>0</v>
      </c>
    </row>
    <row r="24" spans="1:9" ht="28">
      <c r="A24" s="1" t="s">
        <v>380</v>
      </c>
      <c r="B24" s="2">
        <v>60</v>
      </c>
      <c r="E24" s="2">
        <v>0</v>
      </c>
      <c r="F24" s="2">
        <v>0.8</v>
      </c>
      <c r="I24" s="2">
        <f>(0.33*B24+10)*E24</f>
        <v>0</v>
      </c>
    </row>
    <row r="25" spans="1:9" ht="13">
      <c r="A25" s="1"/>
      <c r="B25" s="2"/>
      <c r="E25" s="2"/>
      <c r="F25" s="2"/>
      <c r="I25" s="2"/>
    </row>
    <row r="26" spans="1:9" ht="14">
      <c r="A26" s="197" t="s">
        <v>381</v>
      </c>
      <c r="B26" s="24">
        <v>15</v>
      </c>
      <c r="C26" s="24"/>
      <c r="D26" s="24"/>
      <c r="E26" s="24">
        <v>1</v>
      </c>
      <c r="F26" s="24"/>
      <c r="G26" s="24"/>
      <c r="H26" s="24"/>
      <c r="I26" s="7">
        <f t="shared" ref="I26:I30" si="3">E26*2^(B26/30-0.5)</f>
        <v>1</v>
      </c>
    </row>
    <row r="27" spans="1:9" ht="28">
      <c r="A27" s="1" t="s">
        <v>395</v>
      </c>
      <c r="B27" s="2">
        <v>60</v>
      </c>
      <c r="E27" s="2">
        <v>4</v>
      </c>
      <c r="I27" s="2">
        <f t="shared" si="3"/>
        <v>11.313708498984759</v>
      </c>
    </row>
    <row r="28" spans="1:9" ht="28">
      <c r="A28" s="1" t="s">
        <v>397</v>
      </c>
      <c r="B28" s="2">
        <v>60</v>
      </c>
      <c r="E28" s="2">
        <v>2</v>
      </c>
      <c r="I28" s="2">
        <f t="shared" si="3"/>
        <v>5.6568542494923797</v>
      </c>
    </row>
    <row r="29" spans="1:9" ht="28">
      <c r="A29" s="1" t="s">
        <v>382</v>
      </c>
      <c r="B29" s="2">
        <v>60</v>
      </c>
      <c r="E29" s="2">
        <v>0</v>
      </c>
      <c r="I29" s="2">
        <f t="shared" si="3"/>
        <v>0</v>
      </c>
    </row>
    <row r="30" spans="1:9" ht="28">
      <c r="A30" s="1" t="s">
        <v>383</v>
      </c>
      <c r="B30" s="2">
        <v>60</v>
      </c>
      <c r="E30" s="2">
        <v>7</v>
      </c>
      <c r="I30" s="2">
        <f t="shared" si="3"/>
        <v>19.798989873223327</v>
      </c>
    </row>
    <row r="31" spans="1:9" ht="28">
      <c r="A31" s="1" t="s">
        <v>384</v>
      </c>
      <c r="B31" s="2">
        <v>60</v>
      </c>
      <c r="E31" s="2">
        <v>1</v>
      </c>
      <c r="I31" s="377">
        <f>E31*2^(B31/30-0.5)</f>
        <v>2.8284271247461898</v>
      </c>
    </row>
    <row r="32" spans="1:9" ht="24.75" customHeight="1">
      <c r="A32" s="316" t="s">
        <v>402</v>
      </c>
      <c r="B32" s="24">
        <v>120</v>
      </c>
      <c r="C32" s="24"/>
      <c r="D32" s="24"/>
      <c r="E32" s="24">
        <v>0</v>
      </c>
      <c r="F32" s="43"/>
      <c r="G32" s="43"/>
      <c r="H32" s="43"/>
      <c r="I32" s="2">
        <f>E32*2^(B32/30-0.5)</f>
        <v>0</v>
      </c>
    </row>
    <row r="33" spans="1:11" ht="14">
      <c r="A33" s="3" t="s">
        <v>385</v>
      </c>
      <c r="F33" s="5"/>
      <c r="G33" s="5"/>
      <c r="H33" s="5"/>
    </row>
    <row r="34" spans="1:11" ht="14">
      <c r="A34" s="3" t="s">
        <v>386</v>
      </c>
      <c r="F34" s="5"/>
      <c r="G34" s="5"/>
      <c r="H34" s="5"/>
    </row>
    <row r="35" spans="1:11" ht="13">
      <c r="A35" s="80"/>
      <c r="F35" s="186"/>
      <c r="G35" s="319" t="s">
        <v>387</v>
      </c>
      <c r="H35" s="319"/>
      <c r="I35" s="40">
        <f>SUM(I19:I34)</f>
        <v>199.59797974644664</v>
      </c>
    </row>
    <row r="36" spans="1:11" ht="14">
      <c r="A36" s="3" t="s">
        <v>388</v>
      </c>
      <c r="F36" s="5"/>
    </row>
    <row r="37" spans="1:11" ht="14">
      <c r="A37" s="1" t="s">
        <v>166</v>
      </c>
      <c r="I37" s="2">
        <v>640</v>
      </c>
    </row>
    <row r="38" spans="1:11" ht="14">
      <c r="A38" s="1" t="s">
        <v>403</v>
      </c>
      <c r="B38">
        <v>40</v>
      </c>
      <c r="E38">
        <v>0.5</v>
      </c>
      <c r="I38" s="2">
        <f>B38*E38</f>
        <v>20</v>
      </c>
      <c r="K38" s="2"/>
    </row>
    <row r="39" spans="1:11" ht="13">
      <c r="A39" s="1"/>
      <c r="I39" s="18"/>
    </row>
    <row r="40" spans="1:11" ht="14">
      <c r="A40" s="1" t="s">
        <v>414</v>
      </c>
      <c r="B40">
        <v>32</v>
      </c>
      <c r="E40">
        <v>1</v>
      </c>
      <c r="I40" s="2">
        <f>B40*E40</f>
        <v>32</v>
      </c>
    </row>
    <row r="41" spans="1:11" ht="14">
      <c r="A41" s="1" t="s">
        <v>190</v>
      </c>
      <c r="I41" s="2">
        <v>25</v>
      </c>
    </row>
    <row r="42" spans="1:11" ht="14">
      <c r="A42" s="38" t="s">
        <v>230</v>
      </c>
      <c r="I42">
        <f>Mappings!$B$34</f>
        <v>18</v>
      </c>
    </row>
    <row r="43" spans="1:11" ht="29">
      <c r="A43" s="38" t="s">
        <v>389</v>
      </c>
      <c r="E43" s="58">
        <f>_xlfn.XLOOKUP(A1,PeerObs!$C$1:$AA$1,PeerObs!$C$2:$AA$2)</f>
        <v>1</v>
      </c>
      <c r="I43" s="58">
        <f>E43*Mappings!$B$38</f>
        <v>2</v>
      </c>
    </row>
    <row r="44" spans="1:11" ht="15">
      <c r="A44" s="38" t="s">
        <v>390</v>
      </c>
      <c r="E44">
        <v>1</v>
      </c>
      <c r="I44" s="58">
        <f>E44*Mappings!$B$39</f>
        <v>1</v>
      </c>
    </row>
    <row r="45" spans="1:11" ht="29">
      <c r="A45" s="38" t="s">
        <v>391</v>
      </c>
      <c r="I45" s="58">
        <v>0</v>
      </c>
      <c r="J45" t="s">
        <v>404</v>
      </c>
    </row>
    <row r="46" spans="1:11" ht="14">
      <c r="A46" s="1" t="s">
        <v>392</v>
      </c>
      <c r="I46" s="18">
        <f>0.02*I2</f>
        <v>19.2</v>
      </c>
    </row>
    <row r="47" spans="1:11" ht="13">
      <c r="G47" s="39" t="s">
        <v>393</v>
      </c>
      <c r="H47" s="39"/>
      <c r="I47" s="40">
        <f>SUM(I37:I46)</f>
        <v>757.2</v>
      </c>
    </row>
    <row r="49" spans="1:8" ht="13">
      <c r="G49" s="5"/>
      <c r="H49" s="5"/>
    </row>
    <row r="51" spans="1:8" ht="15.75" customHeight="1">
      <c r="A51" s="80" t="s">
        <v>394</v>
      </c>
      <c r="B51" s="38"/>
      <c r="C51" s="80" t="s">
        <v>400</v>
      </c>
    </row>
    <row r="52" spans="1:8" ht="15.75" customHeight="1">
      <c r="A52" s="38" t="s">
        <v>66</v>
      </c>
      <c r="B52" t="s">
        <v>405</v>
      </c>
      <c r="C52" t="s">
        <v>406</v>
      </c>
    </row>
    <row r="53" spans="1:8" ht="15.75" customHeight="1">
      <c r="A53" s="38" t="s">
        <v>72</v>
      </c>
      <c r="B53" t="s">
        <v>407</v>
      </c>
      <c r="C53" t="s">
        <v>398</v>
      </c>
    </row>
    <row r="54" spans="1:8" ht="15.75" customHeight="1">
      <c r="A54" s="38" t="s">
        <v>408</v>
      </c>
      <c r="B54" t="s">
        <v>409</v>
      </c>
      <c r="C54" t="s">
        <v>406</v>
      </c>
    </row>
    <row r="55" spans="1:8" ht="15.75" customHeight="1">
      <c r="A55" s="38" t="s">
        <v>48</v>
      </c>
      <c r="B55" t="s">
        <v>410</v>
      </c>
      <c r="C55" t="s">
        <v>411</v>
      </c>
    </row>
    <row r="56" spans="1:8" ht="15.75" customHeight="1">
      <c r="A56" s="38" t="s">
        <v>99</v>
      </c>
      <c r="B56" t="s">
        <v>396</v>
      </c>
      <c r="C56" t="s">
        <v>411</v>
      </c>
    </row>
    <row r="57" spans="1:8" ht="15.75" customHeight="1">
      <c r="A57" s="38" t="s">
        <v>146</v>
      </c>
      <c r="B57" t="s">
        <v>412</v>
      </c>
      <c r="C57" t="s">
        <v>398</v>
      </c>
    </row>
    <row r="58" spans="1:8" ht="15.75" customHeight="1">
      <c r="A58" s="38" t="s">
        <v>513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89"/>
  <sheetViews>
    <sheetView workbookViewId="0">
      <selection activeCell="I10" sqref="I10"/>
    </sheetView>
  </sheetViews>
  <sheetFormatPr baseColWidth="10" defaultColWidth="14.5" defaultRowHeight="15.75" customHeight="1"/>
  <cols>
    <col min="4" max="4" width="9.33203125" customWidth="1"/>
    <col min="5" max="5" width="9.5" customWidth="1"/>
    <col min="6" max="8" width="10.83203125" customWidth="1"/>
    <col min="9" max="9" width="52.6640625" style="38" customWidth="1"/>
    <col min="10" max="10" width="12.83203125" customWidth="1"/>
    <col min="12" max="12" width="6.5" customWidth="1"/>
    <col min="13" max="13" width="35.5" customWidth="1"/>
  </cols>
  <sheetData>
    <row r="1" spans="1:13" ht="66.75" customHeight="1">
      <c r="A1" s="394" t="s">
        <v>530</v>
      </c>
      <c r="D1" s="2" t="s">
        <v>191</v>
      </c>
      <c r="E1" s="1" t="s">
        <v>516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196</v>
      </c>
      <c r="K1" s="1" t="s">
        <v>197</v>
      </c>
      <c r="L1" s="1" t="s">
        <v>198</v>
      </c>
      <c r="M1" s="328"/>
    </row>
    <row r="2" spans="1:13" ht="13">
      <c r="A2" s="304" t="s">
        <v>532</v>
      </c>
      <c r="B2" s="7" t="s">
        <v>534</v>
      </c>
      <c r="C2" s="7" t="s">
        <v>535</v>
      </c>
      <c r="D2" s="7" t="s">
        <v>199</v>
      </c>
      <c r="E2" s="379"/>
      <c r="F2" s="25">
        <v>1</v>
      </c>
      <c r="G2" s="7">
        <v>1360</v>
      </c>
      <c r="H2" s="52">
        <v>1360</v>
      </c>
      <c r="I2" s="197"/>
      <c r="J2" s="27"/>
      <c r="K2" s="27"/>
      <c r="L2" s="22"/>
      <c r="M2" s="328"/>
    </row>
    <row r="3" spans="1:13" ht="13">
      <c r="A3" s="383"/>
      <c r="B3" s="2"/>
      <c r="C3" s="2"/>
      <c r="D3" s="2"/>
      <c r="E3" s="42"/>
      <c r="F3" s="4">
        <v>1</v>
      </c>
      <c r="G3" s="2">
        <v>1360</v>
      </c>
      <c r="H3" s="53">
        <v>1360</v>
      </c>
      <c r="J3" s="1"/>
      <c r="K3" s="1"/>
      <c r="L3" s="1"/>
      <c r="M3" s="328"/>
    </row>
    <row r="4" spans="1:13" ht="13">
      <c r="A4" s="304"/>
      <c r="B4" s="7"/>
      <c r="C4" s="7"/>
      <c r="D4" s="7"/>
      <c r="E4" s="379"/>
      <c r="F4" s="25"/>
      <c r="G4" s="7"/>
      <c r="H4" s="52"/>
      <c r="I4" s="197"/>
      <c r="J4" s="22"/>
      <c r="K4" s="22"/>
      <c r="L4" s="22"/>
      <c r="M4" s="328"/>
    </row>
    <row r="5" spans="1:13" ht="28">
      <c r="A5" s="304" t="s">
        <v>533</v>
      </c>
      <c r="B5" s="2" t="s">
        <v>536</v>
      </c>
      <c r="C5" s="2" t="s">
        <v>537</v>
      </c>
      <c r="D5" s="2" t="s">
        <v>200</v>
      </c>
      <c r="E5" s="42" t="s">
        <v>517</v>
      </c>
      <c r="F5" s="4">
        <v>0.6</v>
      </c>
      <c r="G5" s="2">
        <v>960</v>
      </c>
      <c r="H5" s="53">
        <f t="shared" ref="H4:H18" si="0">G5*F5</f>
        <v>576</v>
      </c>
      <c r="I5" s="396" t="s">
        <v>541</v>
      </c>
      <c r="L5" s="1"/>
      <c r="M5" s="328"/>
    </row>
    <row r="6" spans="1:13" ht="13">
      <c r="A6" s="304"/>
      <c r="B6" s="2"/>
      <c r="C6" s="2"/>
      <c r="D6" s="2"/>
      <c r="E6" s="42"/>
      <c r="F6" s="4"/>
      <c r="G6" s="2"/>
      <c r="H6" s="53"/>
      <c r="I6" s="1"/>
      <c r="J6" s="1"/>
      <c r="K6" s="1"/>
      <c r="L6" s="1"/>
      <c r="M6" s="328"/>
    </row>
    <row r="7" spans="1:13" ht="14">
      <c r="A7" s="304" t="s">
        <v>9</v>
      </c>
      <c r="B7" s="2" t="s">
        <v>201</v>
      </c>
      <c r="C7" s="2" t="s">
        <v>202</v>
      </c>
      <c r="D7" s="2" t="s">
        <v>200</v>
      </c>
      <c r="E7" s="42" t="s">
        <v>517</v>
      </c>
      <c r="F7" s="4">
        <v>1</v>
      </c>
      <c r="G7" s="2">
        <v>960</v>
      </c>
      <c r="H7" s="53">
        <f t="shared" si="0"/>
        <v>960</v>
      </c>
      <c r="J7" s="1"/>
      <c r="K7" s="1"/>
      <c r="L7" s="1"/>
      <c r="M7" s="328"/>
    </row>
    <row r="8" spans="1:13" ht="13">
      <c r="A8" s="304"/>
      <c r="B8" s="2"/>
      <c r="C8" s="2"/>
      <c r="D8" s="2"/>
      <c r="E8" s="42"/>
      <c r="F8" s="4"/>
      <c r="G8" s="2"/>
      <c r="H8" s="53"/>
      <c r="I8" s="1"/>
      <c r="J8" s="1"/>
      <c r="K8" s="1"/>
      <c r="L8" s="1"/>
      <c r="M8" s="328"/>
    </row>
    <row r="9" spans="1:13" ht="13">
      <c r="A9" s="304"/>
      <c r="B9" s="2"/>
      <c r="C9" s="2"/>
      <c r="D9" s="2"/>
      <c r="E9" s="42"/>
      <c r="F9" s="4"/>
      <c r="G9" s="2"/>
      <c r="H9" s="53"/>
      <c r="I9" s="1"/>
      <c r="J9" s="1"/>
      <c r="K9" s="1"/>
      <c r="L9" s="1"/>
      <c r="M9" s="331"/>
    </row>
    <row r="10" spans="1:13" ht="13">
      <c r="A10" s="304"/>
      <c r="B10" s="2"/>
      <c r="C10" s="2"/>
      <c r="D10" s="2"/>
      <c r="E10" s="42"/>
      <c r="F10" s="4"/>
      <c r="G10" s="2"/>
      <c r="H10" s="53"/>
      <c r="J10" s="28"/>
      <c r="K10" s="28"/>
      <c r="L10" s="1"/>
      <c r="M10" s="328"/>
    </row>
    <row r="11" spans="1:13" ht="13">
      <c r="A11" s="304"/>
      <c r="B11" s="2"/>
      <c r="C11" s="2"/>
      <c r="D11" s="2"/>
      <c r="E11" s="42"/>
      <c r="F11" s="4"/>
      <c r="G11" s="2"/>
      <c r="H11" s="53"/>
      <c r="J11" s="1"/>
      <c r="K11" s="1"/>
      <c r="L11" s="1"/>
      <c r="M11" s="328"/>
    </row>
    <row r="12" spans="1:13" ht="13">
      <c r="A12" s="304"/>
      <c r="B12" s="2"/>
      <c r="C12" s="2"/>
      <c r="D12" s="2"/>
      <c r="E12" s="42"/>
      <c r="F12" s="4"/>
      <c r="G12" s="2"/>
      <c r="H12" s="53"/>
      <c r="J12" s="32"/>
      <c r="K12" s="32"/>
      <c r="L12" s="1"/>
      <c r="M12" s="328"/>
    </row>
    <row r="13" spans="1:13" ht="13">
      <c r="A13" s="304"/>
      <c r="B13" s="2"/>
      <c r="C13" s="2"/>
      <c r="D13" s="2"/>
      <c r="E13" s="42"/>
      <c r="F13" s="4"/>
      <c r="G13" s="2"/>
      <c r="H13" s="53"/>
      <c r="I13" s="1"/>
      <c r="J13" s="29"/>
      <c r="K13" s="29"/>
      <c r="L13" s="1"/>
      <c r="M13" s="328"/>
    </row>
    <row r="14" spans="1:13" ht="13">
      <c r="A14" s="304"/>
      <c r="B14" s="2"/>
      <c r="C14" s="2"/>
      <c r="D14" s="2"/>
      <c r="E14" s="42"/>
      <c r="F14" s="4"/>
      <c r="G14" s="2"/>
      <c r="H14" s="53"/>
      <c r="J14" s="30"/>
      <c r="K14" s="30"/>
      <c r="L14" s="1"/>
      <c r="M14" s="328"/>
    </row>
    <row r="15" spans="1:13" ht="13">
      <c r="A15" s="304"/>
      <c r="B15" s="2"/>
      <c r="C15" s="2"/>
      <c r="D15" s="2"/>
      <c r="E15" s="42"/>
      <c r="F15" s="4"/>
      <c r="G15" s="2"/>
      <c r="H15" s="53"/>
      <c r="J15" s="1"/>
      <c r="K15" s="1"/>
      <c r="L15" s="1"/>
      <c r="M15" s="328"/>
    </row>
    <row r="16" spans="1:13" ht="13">
      <c r="A16" s="304"/>
      <c r="B16" s="2"/>
      <c r="C16" s="2"/>
      <c r="D16" s="2"/>
      <c r="E16" s="42"/>
      <c r="F16" s="4"/>
      <c r="G16" s="2"/>
      <c r="H16" s="53"/>
      <c r="J16" s="31"/>
      <c r="K16" s="31"/>
      <c r="L16" s="1"/>
      <c r="M16" s="328"/>
    </row>
    <row r="17" spans="1:13" ht="13">
      <c r="A17" s="304"/>
      <c r="B17" s="2"/>
      <c r="C17" s="2"/>
      <c r="D17" s="2"/>
      <c r="E17" s="42"/>
      <c r="F17" s="4"/>
      <c r="G17" s="2"/>
      <c r="H17" s="53"/>
      <c r="I17" s="1"/>
      <c r="J17" s="30"/>
      <c r="K17" s="30"/>
      <c r="L17" s="1"/>
      <c r="M17" s="328"/>
    </row>
    <row r="18" spans="1:13" ht="13">
      <c r="A18" s="304"/>
      <c r="B18" s="2"/>
      <c r="C18" s="2"/>
      <c r="D18" s="2"/>
      <c r="E18" s="42"/>
      <c r="F18" s="4"/>
      <c r="G18" s="2"/>
      <c r="H18" s="53"/>
      <c r="I18" s="1"/>
      <c r="J18" s="1"/>
      <c r="K18" s="33"/>
      <c r="L18" s="1"/>
      <c r="M18" s="328"/>
    </row>
    <row r="19" spans="1:13" ht="13">
      <c r="A19" s="304"/>
      <c r="B19" s="2"/>
      <c r="C19" s="2"/>
      <c r="D19" s="2"/>
      <c r="E19" s="42"/>
      <c r="F19" s="4"/>
      <c r="G19" s="2"/>
      <c r="H19" s="53"/>
      <c r="I19" s="1"/>
      <c r="J19" s="1"/>
      <c r="K19" s="33"/>
      <c r="L19" s="1"/>
    </row>
    <row r="20" spans="1:13" ht="13">
      <c r="A20" s="304"/>
      <c r="B20" s="2"/>
      <c r="C20" s="2"/>
      <c r="D20" s="2"/>
      <c r="E20" s="42"/>
      <c r="F20" s="4"/>
      <c r="G20" s="2"/>
      <c r="H20" s="53"/>
      <c r="I20" s="1"/>
      <c r="J20" s="1"/>
      <c r="K20" s="33"/>
      <c r="L20" s="1"/>
    </row>
    <row r="21" spans="1:13" ht="13">
      <c r="A21" s="304"/>
      <c r="B21" s="2"/>
      <c r="C21" s="2"/>
      <c r="D21" s="2"/>
      <c r="E21" s="42"/>
      <c r="F21" s="4"/>
      <c r="G21" s="2"/>
      <c r="H21" s="53"/>
      <c r="I21" s="1"/>
      <c r="J21" s="1"/>
      <c r="K21" s="33"/>
      <c r="L21" s="1"/>
    </row>
    <row r="22" spans="1:13" ht="13">
      <c r="A22" s="304"/>
      <c r="B22" s="2"/>
      <c r="C22" s="2"/>
      <c r="D22" s="2"/>
      <c r="E22" s="42"/>
      <c r="F22" s="4"/>
      <c r="G22" s="2"/>
      <c r="H22" s="53"/>
      <c r="I22" s="1"/>
      <c r="J22" s="1"/>
      <c r="K22" s="33"/>
      <c r="L22" s="1"/>
    </row>
    <row r="23" spans="1:13" ht="13">
      <c r="A23" s="304"/>
      <c r="B23" s="2"/>
      <c r="C23" s="2"/>
      <c r="D23" s="2"/>
      <c r="E23" s="42"/>
      <c r="F23" s="4"/>
      <c r="G23" s="2"/>
      <c r="H23" s="53"/>
      <c r="I23" s="1"/>
      <c r="J23" s="1"/>
      <c r="K23" s="33"/>
      <c r="L23" s="1"/>
    </row>
    <row r="24" spans="1:13" ht="13">
      <c r="A24" s="304"/>
      <c r="B24" s="2"/>
      <c r="C24" s="2"/>
      <c r="D24" s="2"/>
      <c r="E24" s="42"/>
      <c r="F24" s="4"/>
      <c r="G24" s="2"/>
      <c r="H24" s="53"/>
      <c r="I24" s="1"/>
      <c r="J24" s="1"/>
      <c r="K24" s="33"/>
      <c r="L24" s="1"/>
    </row>
    <row r="25" spans="1:13" ht="13">
      <c r="A25" s="304"/>
      <c r="B25" s="2"/>
      <c r="C25" s="2"/>
      <c r="D25" s="2"/>
      <c r="E25" s="42"/>
      <c r="F25" s="4"/>
      <c r="G25" s="2"/>
      <c r="H25" s="53"/>
      <c r="I25" s="1"/>
      <c r="J25" s="1"/>
      <c r="K25" s="33"/>
      <c r="L25" s="1"/>
    </row>
    <row r="26" spans="1:13" ht="13">
      <c r="A26" s="304"/>
      <c r="B26" s="2"/>
      <c r="C26" s="2"/>
      <c r="D26" s="2"/>
      <c r="E26" s="42"/>
      <c r="F26" s="4"/>
      <c r="G26" s="2"/>
      <c r="H26" s="53"/>
      <c r="I26" s="1"/>
      <c r="J26" s="1"/>
      <c r="K26" s="33"/>
      <c r="L26" s="1"/>
    </row>
    <row r="27" spans="1:13" ht="13">
      <c r="A27" s="304"/>
      <c r="B27" s="2"/>
      <c r="C27" s="2"/>
      <c r="D27" s="2"/>
      <c r="E27" s="42"/>
      <c r="F27" s="4"/>
      <c r="G27" s="2"/>
      <c r="H27" s="53"/>
      <c r="I27" s="1"/>
      <c r="J27" s="1"/>
      <c r="K27" s="33"/>
      <c r="L27" s="1"/>
    </row>
    <row r="28" spans="1:13" ht="13">
      <c r="A28" s="304"/>
      <c r="B28" s="2"/>
      <c r="C28" s="2"/>
      <c r="D28" s="2"/>
      <c r="E28" s="42"/>
      <c r="F28" s="4"/>
      <c r="G28" s="2"/>
      <c r="H28" s="53"/>
      <c r="I28" s="1"/>
      <c r="J28" s="1"/>
      <c r="K28" s="33"/>
      <c r="L28" s="1"/>
    </row>
    <row r="29" spans="1:13" ht="13">
      <c r="A29" s="304"/>
      <c r="B29" s="2"/>
      <c r="C29" s="2"/>
      <c r="D29" s="2"/>
      <c r="E29" s="42"/>
      <c r="F29" s="4"/>
      <c r="G29" s="2"/>
      <c r="H29" s="53"/>
      <c r="I29" s="1"/>
      <c r="J29" s="1"/>
      <c r="K29" s="33"/>
      <c r="L29" s="1"/>
    </row>
    <row r="30" spans="1:13" ht="13">
      <c r="A30" s="383"/>
      <c r="B30" s="2"/>
      <c r="C30" s="2"/>
      <c r="D30" s="2"/>
      <c r="E30" s="1"/>
      <c r="F30" s="4"/>
      <c r="G30" s="2"/>
      <c r="H30" s="54"/>
      <c r="I30" s="1"/>
      <c r="J30" s="1"/>
      <c r="K30" s="1"/>
      <c r="L30" s="1"/>
    </row>
    <row r="31" spans="1:13" ht="13">
      <c r="A31" s="304" t="s">
        <v>515</v>
      </c>
      <c r="B31" s="23"/>
      <c r="C31" s="23"/>
      <c r="D31" s="24"/>
      <c r="E31" s="22"/>
      <c r="F31" s="25"/>
      <c r="G31" s="25"/>
      <c r="H31" s="55"/>
      <c r="I31" s="22"/>
      <c r="J31" s="22"/>
      <c r="K31" s="22"/>
      <c r="L31" s="22"/>
    </row>
    <row r="32" spans="1:13" ht="13">
      <c r="A32" s="304"/>
      <c r="B32" s="380"/>
      <c r="C32" s="380"/>
      <c r="E32" s="1"/>
      <c r="F32" s="4"/>
      <c r="G32" s="4"/>
      <c r="H32" s="381"/>
      <c r="I32" s="1"/>
      <c r="J32" s="1"/>
      <c r="K32" s="1"/>
      <c r="L32" s="1"/>
    </row>
    <row r="33" spans="1:13" ht="13">
      <c r="A33" s="382"/>
      <c r="B33" s="26"/>
      <c r="C33" s="26"/>
      <c r="H33" s="56"/>
      <c r="J33" s="1"/>
      <c r="K33" s="1"/>
      <c r="L33" s="1"/>
      <c r="M33" s="328"/>
    </row>
    <row r="34" spans="1:13" ht="13">
      <c r="A34" s="382"/>
      <c r="B34" s="21"/>
      <c r="C34" s="21"/>
      <c r="D34" s="21"/>
      <c r="E34" s="21"/>
      <c r="F34" s="35"/>
      <c r="G34" s="35"/>
      <c r="H34" s="57"/>
      <c r="I34" s="402"/>
      <c r="J34" s="34"/>
      <c r="K34" s="34"/>
      <c r="L34" s="34"/>
    </row>
    <row r="35" spans="1:13" ht="13">
      <c r="A35" s="378" t="s">
        <v>514</v>
      </c>
      <c r="J35" s="1"/>
      <c r="K35" s="1"/>
      <c r="L35" s="1"/>
    </row>
    <row r="36" spans="1:13" ht="13">
      <c r="A36" s="304"/>
      <c r="B36" s="2"/>
      <c r="C36" s="2"/>
      <c r="D36" s="2"/>
      <c r="E36" s="1"/>
      <c r="F36" s="4"/>
      <c r="G36" s="4"/>
      <c r="H36" s="4"/>
      <c r="J36" s="1"/>
      <c r="K36" s="1"/>
      <c r="L36" s="1"/>
    </row>
    <row r="37" spans="1:13" ht="13">
      <c r="A37" s="304"/>
      <c r="B37" s="2"/>
      <c r="C37" s="2"/>
      <c r="D37" s="2"/>
      <c r="E37" s="1"/>
      <c r="F37" s="4"/>
      <c r="G37" s="4"/>
      <c r="H37" s="4"/>
      <c r="J37" s="1"/>
      <c r="K37" s="1"/>
      <c r="L37" s="1"/>
    </row>
    <row r="38" spans="1:13" ht="13">
      <c r="A38" s="304"/>
      <c r="B38" s="2"/>
      <c r="C38" s="2"/>
      <c r="D38" s="2"/>
      <c r="E38" s="1"/>
      <c r="F38" s="4"/>
      <c r="G38" s="4"/>
      <c r="H38" s="4"/>
      <c r="J38" s="1"/>
      <c r="K38" s="1"/>
      <c r="L38" s="1"/>
    </row>
    <row r="39" spans="1:13" ht="13">
      <c r="A39" s="304"/>
      <c r="B39" s="2"/>
      <c r="C39" s="2"/>
      <c r="D39" s="2"/>
      <c r="E39" s="1"/>
      <c r="F39" s="4"/>
      <c r="G39" s="4"/>
      <c r="H39" s="4"/>
      <c r="J39" s="1"/>
      <c r="K39" s="1"/>
      <c r="L39" s="1"/>
    </row>
    <row r="40" spans="1:13" ht="13">
      <c r="A40" s="304"/>
      <c r="B40" s="2"/>
      <c r="C40" s="2"/>
      <c r="D40" s="2"/>
      <c r="E40" s="1"/>
      <c r="F40" s="4"/>
      <c r="G40" s="4"/>
      <c r="H40" s="4"/>
      <c r="J40" s="1"/>
      <c r="K40" s="1"/>
      <c r="L40" s="1"/>
    </row>
    <row r="41" spans="1:13" ht="13">
      <c r="A41" s="304"/>
      <c r="B41" s="2"/>
      <c r="C41" s="2"/>
      <c r="D41" s="2"/>
      <c r="E41" s="1"/>
      <c r="F41" s="4"/>
      <c r="G41" s="4"/>
      <c r="H41" s="4"/>
      <c r="J41" s="1"/>
      <c r="K41" s="1"/>
      <c r="L41" s="1"/>
    </row>
    <row r="42" spans="1:13" ht="13">
      <c r="A42" s="303"/>
      <c r="J42" s="1"/>
      <c r="K42" s="1"/>
      <c r="L42" s="1"/>
    </row>
    <row r="43" spans="1:13" ht="13">
      <c r="A43" s="303"/>
      <c r="J43" s="1"/>
      <c r="K43" s="1"/>
      <c r="L43" s="1"/>
    </row>
    <row r="44" spans="1:13" ht="13">
      <c r="A44" s="303"/>
      <c r="J44" s="1"/>
      <c r="K44" s="1"/>
      <c r="L44" s="1"/>
    </row>
    <row r="45" spans="1:13" ht="13">
      <c r="A45" s="303"/>
      <c r="J45" s="1"/>
      <c r="K45" s="1"/>
      <c r="L45" s="1"/>
    </row>
    <row r="46" spans="1:13" ht="13">
      <c r="A46" s="303"/>
      <c r="J46" s="1"/>
      <c r="K46" s="1"/>
      <c r="L46" s="1"/>
    </row>
    <row r="47" spans="1:13" ht="13">
      <c r="A47" s="303"/>
      <c r="E47" s="1"/>
      <c r="J47" s="1"/>
      <c r="K47" s="1"/>
      <c r="L47" s="1"/>
    </row>
    <row r="48" spans="1:13" ht="13">
      <c r="A48" s="303"/>
      <c r="E48" s="1"/>
      <c r="J48" s="1"/>
      <c r="K48" s="1"/>
      <c r="L48" s="1"/>
    </row>
    <row r="49" spans="1:13" ht="13">
      <c r="A49" s="303"/>
      <c r="E49" s="1"/>
      <c r="J49" s="1"/>
      <c r="K49" s="1"/>
      <c r="L49" s="1"/>
    </row>
    <row r="50" spans="1:13" ht="15">
      <c r="A50" s="327"/>
      <c r="E50" s="1"/>
      <c r="J50" s="1"/>
      <c r="K50" s="1"/>
      <c r="L50" s="1"/>
    </row>
    <row r="51" spans="1:13" ht="16">
      <c r="A51" s="327" t="s">
        <v>203</v>
      </c>
      <c r="E51" s="1"/>
      <c r="J51" s="1"/>
      <c r="K51" s="1"/>
      <c r="L51" s="1"/>
    </row>
    <row r="52" spans="1:13" ht="13">
      <c r="A52" s="329"/>
      <c r="E52" s="1"/>
      <c r="J52" s="1"/>
      <c r="K52" s="1"/>
      <c r="L52" s="1"/>
      <c r="M52" s="328"/>
    </row>
    <row r="53" spans="1:13" ht="13">
      <c r="A53" s="329"/>
      <c r="E53" s="1"/>
      <c r="J53" s="1"/>
      <c r="K53" s="1"/>
      <c r="L53" s="1"/>
      <c r="M53" s="328"/>
    </row>
    <row r="54" spans="1:13" ht="13">
      <c r="A54" s="329"/>
      <c r="E54" s="1"/>
      <c r="J54" s="1"/>
      <c r="K54" s="1"/>
      <c r="L54" s="1"/>
      <c r="M54" s="328"/>
    </row>
    <row r="55" spans="1:13" ht="13">
      <c r="A55" s="329"/>
      <c r="E55" s="1"/>
      <c r="J55" s="1"/>
      <c r="K55" s="1"/>
      <c r="L55" s="1"/>
      <c r="M55" s="328"/>
    </row>
    <row r="56" spans="1:13" ht="13">
      <c r="A56" s="329"/>
      <c r="E56" s="1"/>
      <c r="J56" s="1"/>
      <c r="K56" s="1"/>
      <c r="L56" s="1"/>
      <c r="M56" s="328"/>
    </row>
    <row r="57" spans="1:13" ht="13">
      <c r="A57" s="329"/>
      <c r="E57" s="1"/>
      <c r="J57" s="1"/>
      <c r="K57" s="1"/>
      <c r="L57" s="1"/>
      <c r="M57" s="328"/>
    </row>
    <row r="58" spans="1:13" ht="13">
      <c r="A58" s="329"/>
      <c r="E58" s="1"/>
      <c r="J58" s="1"/>
      <c r="K58" s="1"/>
      <c r="L58" s="1"/>
      <c r="M58" s="328"/>
    </row>
    <row r="59" spans="1:13" ht="13">
      <c r="A59" s="329"/>
      <c r="E59" s="1"/>
      <c r="J59" s="1"/>
      <c r="K59" s="1"/>
      <c r="L59" s="1"/>
      <c r="M59" s="328"/>
    </row>
    <row r="60" spans="1:13" ht="13">
      <c r="A60" s="329"/>
      <c r="E60" s="1"/>
      <c r="J60" s="1"/>
      <c r="K60" s="1"/>
      <c r="L60" s="1"/>
      <c r="M60" s="328"/>
    </row>
    <row r="61" spans="1:13" ht="13">
      <c r="A61" s="329"/>
      <c r="E61" s="1"/>
      <c r="J61" s="1"/>
      <c r="K61" s="1"/>
      <c r="L61" s="1"/>
    </row>
    <row r="62" spans="1:13" ht="13">
      <c r="A62" s="329"/>
      <c r="E62" s="1"/>
      <c r="J62" s="1"/>
      <c r="K62" s="1"/>
      <c r="L62" s="1"/>
    </row>
    <row r="63" spans="1:13" ht="13">
      <c r="A63" s="329"/>
      <c r="E63" s="1"/>
      <c r="J63" s="1"/>
      <c r="K63" s="1"/>
      <c r="L63" s="1"/>
    </row>
    <row r="64" spans="1:13" ht="13">
      <c r="A64" s="329"/>
      <c r="E64" s="1"/>
      <c r="J64" s="1"/>
      <c r="K64" s="1"/>
      <c r="L64" s="1"/>
    </row>
    <row r="65" spans="1:13" ht="13">
      <c r="A65" s="329"/>
      <c r="E65" s="1"/>
      <c r="J65" s="1"/>
      <c r="K65" s="1"/>
      <c r="L65" s="1"/>
    </row>
    <row r="66" spans="1:13" ht="15">
      <c r="A66" s="330"/>
      <c r="E66" s="1"/>
      <c r="J66" s="1"/>
      <c r="K66" s="1"/>
      <c r="L66" s="1"/>
    </row>
    <row r="67" spans="1:13" ht="15">
      <c r="A67" s="327"/>
      <c r="E67" s="1"/>
      <c r="J67" s="1"/>
      <c r="K67" s="1"/>
      <c r="L67" s="1"/>
    </row>
    <row r="68" spans="1:13" ht="13">
      <c r="A68" s="329"/>
      <c r="E68" s="1"/>
      <c r="J68" s="1"/>
      <c r="K68" s="1"/>
      <c r="L68" s="1"/>
    </row>
    <row r="69" spans="1:13" ht="13">
      <c r="A69" s="329"/>
      <c r="E69" s="1"/>
      <c r="J69" s="1"/>
      <c r="K69" s="1"/>
      <c r="L69" s="1"/>
    </row>
    <row r="70" spans="1:13" ht="13">
      <c r="A70" s="329"/>
      <c r="E70" s="1"/>
      <c r="J70" s="1"/>
      <c r="K70" s="1"/>
      <c r="L70" s="1"/>
    </row>
    <row r="71" spans="1:13" ht="13">
      <c r="A71" s="329"/>
      <c r="E71" s="1"/>
      <c r="J71" s="1"/>
      <c r="K71" s="1"/>
      <c r="L71" s="1"/>
    </row>
    <row r="72" spans="1:13" ht="13">
      <c r="A72" s="329"/>
      <c r="E72" s="1"/>
      <c r="J72" s="1"/>
      <c r="K72" s="1"/>
      <c r="L72" s="1"/>
    </row>
    <row r="73" spans="1:13" ht="13">
      <c r="A73" s="329"/>
      <c r="E73" s="1"/>
      <c r="J73" s="1"/>
      <c r="K73" s="1"/>
      <c r="L73" s="1"/>
    </row>
    <row r="74" spans="1:13" ht="13">
      <c r="A74" s="329"/>
      <c r="E74" s="1"/>
      <c r="J74" s="1"/>
      <c r="K74" s="1"/>
      <c r="L74" s="1"/>
    </row>
    <row r="75" spans="1:13" ht="13">
      <c r="A75" s="329"/>
      <c r="E75" s="1"/>
      <c r="J75" s="1"/>
      <c r="K75" s="1"/>
      <c r="L75" s="1"/>
    </row>
    <row r="76" spans="1:13" ht="13">
      <c r="A76" s="329"/>
      <c r="E76" s="1"/>
      <c r="J76" s="1"/>
      <c r="K76" s="1"/>
      <c r="L76" s="1"/>
    </row>
    <row r="77" spans="1:13" ht="15">
      <c r="A77" s="330"/>
      <c r="E77" s="1"/>
      <c r="J77" s="1"/>
      <c r="K77" s="1"/>
      <c r="L77" s="1"/>
    </row>
    <row r="78" spans="1:13" ht="13">
      <c r="E78" s="1"/>
      <c r="J78" s="1"/>
      <c r="K78" s="1"/>
      <c r="L78" s="1"/>
    </row>
    <row r="79" spans="1:13" ht="13">
      <c r="E79" s="1"/>
      <c r="J79" s="1"/>
      <c r="K79" s="1"/>
      <c r="L79" s="1"/>
      <c r="M79" s="328"/>
    </row>
    <row r="80" spans="1:13" ht="13">
      <c r="E80" s="1"/>
      <c r="J80" s="1"/>
      <c r="K80" s="1"/>
      <c r="L80" s="1"/>
      <c r="M80" s="328"/>
    </row>
    <row r="81" spans="5:13" ht="13">
      <c r="E81" s="1"/>
      <c r="J81" s="1"/>
      <c r="K81" s="1"/>
      <c r="L81" s="1"/>
      <c r="M81" s="328"/>
    </row>
    <row r="82" spans="5:13" ht="13">
      <c r="E82" s="1"/>
      <c r="J82" s="1"/>
      <c r="K82" s="1"/>
      <c r="L82" s="1"/>
    </row>
    <row r="83" spans="5:13" ht="13">
      <c r="E83" s="1"/>
      <c r="J83" s="1"/>
      <c r="K83" s="1"/>
      <c r="L83" s="1"/>
    </row>
    <row r="84" spans="5:13" ht="13">
      <c r="E84" s="1"/>
      <c r="J84" s="1"/>
      <c r="K84" s="1"/>
      <c r="L84" s="1"/>
    </row>
    <row r="85" spans="5:13" ht="13">
      <c r="E85" s="1"/>
      <c r="J85" s="1"/>
      <c r="K85" s="1"/>
      <c r="L85" s="1"/>
    </row>
    <row r="86" spans="5:13" ht="13">
      <c r="E86" s="1"/>
      <c r="J86" s="1"/>
      <c r="K86" s="1"/>
      <c r="L86" s="1"/>
    </row>
    <row r="87" spans="5:13" ht="13">
      <c r="E87" s="1"/>
      <c r="J87" s="1"/>
      <c r="K87" s="1"/>
      <c r="L87" s="1"/>
    </row>
    <row r="88" spans="5:13" ht="13">
      <c r="E88" s="1"/>
      <c r="J88" s="1"/>
      <c r="K88" s="1"/>
      <c r="L88" s="1"/>
    </row>
    <row r="89" spans="5:13" ht="13">
      <c r="E89" s="1"/>
      <c r="J89" s="1"/>
      <c r="K89" s="1"/>
      <c r="L89" s="1"/>
    </row>
    <row r="90" spans="5:13" ht="13">
      <c r="E90" s="1"/>
      <c r="J90" s="1"/>
      <c r="K90" s="1"/>
      <c r="L90" s="1"/>
    </row>
    <row r="91" spans="5:13" ht="13">
      <c r="E91" s="1"/>
      <c r="J91" s="1"/>
      <c r="K91" s="1"/>
      <c r="L91" s="1"/>
    </row>
    <row r="92" spans="5:13" ht="13">
      <c r="E92" s="1"/>
      <c r="J92" s="1"/>
      <c r="K92" s="1"/>
      <c r="L92" s="1"/>
    </row>
    <row r="93" spans="5:13" ht="13">
      <c r="E93" s="1"/>
      <c r="J93" s="1"/>
      <c r="K93" s="1"/>
      <c r="L93" s="1"/>
    </row>
    <row r="94" spans="5:13" ht="13">
      <c r="E94" s="1"/>
      <c r="J94" s="1"/>
      <c r="K94" s="1"/>
      <c r="L94" s="1"/>
    </row>
    <row r="95" spans="5:13" ht="13">
      <c r="E95" s="1"/>
      <c r="J95" s="1"/>
      <c r="K95" s="1"/>
      <c r="L95" s="1"/>
    </row>
    <row r="96" spans="5:13" ht="13">
      <c r="E96" s="1"/>
      <c r="J96" s="1"/>
      <c r="K96" s="1"/>
      <c r="L96" s="1"/>
    </row>
    <row r="97" spans="5:12" ht="13">
      <c r="E97" s="1"/>
      <c r="J97" s="1"/>
      <c r="K97" s="1"/>
      <c r="L97" s="1"/>
    </row>
    <row r="98" spans="5:12" ht="13">
      <c r="E98" s="1"/>
      <c r="J98" s="1"/>
      <c r="K98" s="1"/>
      <c r="L98" s="1"/>
    </row>
    <row r="99" spans="5:12" ht="13">
      <c r="E99" s="1"/>
      <c r="J99" s="1"/>
      <c r="K99" s="1"/>
      <c r="L99" s="1"/>
    </row>
    <row r="100" spans="5:12" ht="13">
      <c r="E100" s="1"/>
      <c r="J100" s="1"/>
      <c r="K100" s="1"/>
      <c r="L100" s="1"/>
    </row>
    <row r="101" spans="5:12" ht="13">
      <c r="E101" s="1"/>
      <c r="J101" s="1"/>
      <c r="K101" s="1"/>
      <c r="L101" s="1"/>
    </row>
    <row r="102" spans="5:12" ht="13">
      <c r="E102" s="1"/>
      <c r="J102" s="1"/>
      <c r="K102" s="1"/>
      <c r="L102" s="1"/>
    </row>
    <row r="103" spans="5:12" ht="13">
      <c r="E103" s="1"/>
      <c r="J103" s="1"/>
      <c r="K103" s="1"/>
      <c r="L103" s="1"/>
    </row>
    <row r="104" spans="5:12" ht="13">
      <c r="E104" s="1"/>
      <c r="J104" s="1"/>
      <c r="K104" s="1"/>
      <c r="L104" s="1"/>
    </row>
    <row r="105" spans="5:12" ht="13">
      <c r="E105" s="1"/>
      <c r="J105" s="1"/>
      <c r="K105" s="1"/>
      <c r="L105" s="1"/>
    </row>
    <row r="106" spans="5:12" ht="13">
      <c r="E106" s="1"/>
      <c r="J106" s="1"/>
      <c r="K106" s="1"/>
      <c r="L106" s="1"/>
    </row>
    <row r="107" spans="5:12" ht="13">
      <c r="E107" s="1"/>
      <c r="J107" s="1"/>
      <c r="K107" s="1"/>
      <c r="L107" s="1"/>
    </row>
    <row r="108" spans="5:12" ht="13">
      <c r="E108" s="1"/>
      <c r="J108" s="1"/>
      <c r="K108" s="1"/>
      <c r="L108" s="1"/>
    </row>
    <row r="109" spans="5:12" ht="13">
      <c r="E109" s="1"/>
      <c r="J109" s="1"/>
      <c r="K109" s="1"/>
      <c r="L109" s="1"/>
    </row>
    <row r="110" spans="5:12" ht="13">
      <c r="E110" s="1"/>
      <c r="J110" s="1"/>
      <c r="K110" s="1"/>
      <c r="L110" s="1"/>
    </row>
    <row r="111" spans="5:12" ht="13">
      <c r="E111" s="1"/>
      <c r="J111" s="1"/>
      <c r="K111" s="1"/>
      <c r="L111" s="1"/>
    </row>
    <row r="112" spans="5:12" ht="13">
      <c r="E112" s="1"/>
      <c r="J112" s="1"/>
      <c r="K112" s="1"/>
      <c r="L112" s="1"/>
    </row>
    <row r="113" spans="5:12" ht="13">
      <c r="E113" s="1"/>
      <c r="J113" s="1"/>
      <c r="K113" s="1"/>
      <c r="L113" s="1"/>
    </row>
    <row r="114" spans="5:12" ht="13">
      <c r="E114" s="1"/>
      <c r="J114" s="1"/>
      <c r="K114" s="1"/>
      <c r="L114" s="1"/>
    </row>
    <row r="115" spans="5:12" ht="13">
      <c r="E115" s="1"/>
      <c r="J115" s="1"/>
      <c r="K115" s="1"/>
      <c r="L115" s="1"/>
    </row>
    <row r="116" spans="5:12" ht="13">
      <c r="E116" s="1"/>
      <c r="J116" s="1"/>
      <c r="K116" s="1"/>
      <c r="L116" s="1"/>
    </row>
    <row r="117" spans="5:12" ht="13">
      <c r="E117" s="1"/>
      <c r="J117" s="1"/>
      <c r="K117" s="1"/>
      <c r="L117" s="1"/>
    </row>
    <row r="118" spans="5:12" ht="13">
      <c r="E118" s="1"/>
      <c r="J118" s="1"/>
      <c r="K118" s="1"/>
      <c r="L118" s="1"/>
    </row>
    <row r="119" spans="5:12" ht="13">
      <c r="E119" s="1"/>
      <c r="J119" s="1"/>
      <c r="K119" s="1"/>
      <c r="L119" s="1"/>
    </row>
    <row r="120" spans="5:12" ht="13">
      <c r="E120" s="1"/>
      <c r="J120" s="1"/>
      <c r="K120" s="1"/>
      <c r="L120" s="1"/>
    </row>
    <row r="121" spans="5:12" ht="13">
      <c r="E121" s="1"/>
      <c r="J121" s="1"/>
      <c r="K121" s="1"/>
      <c r="L121" s="1"/>
    </row>
    <row r="122" spans="5:12" ht="13">
      <c r="E122" s="1"/>
      <c r="J122" s="1"/>
      <c r="K122" s="1"/>
      <c r="L122" s="1"/>
    </row>
    <row r="123" spans="5:12" ht="13">
      <c r="E123" s="1"/>
      <c r="J123" s="1"/>
      <c r="K123" s="1"/>
      <c r="L123" s="1"/>
    </row>
    <row r="124" spans="5:12" ht="13">
      <c r="E124" s="1"/>
      <c r="J124" s="1"/>
      <c r="K124" s="1"/>
      <c r="L124" s="1"/>
    </row>
    <row r="125" spans="5:12" ht="13">
      <c r="E125" s="1"/>
      <c r="J125" s="1"/>
      <c r="K125" s="1"/>
      <c r="L125" s="1"/>
    </row>
    <row r="126" spans="5:12" ht="13">
      <c r="E126" s="1"/>
      <c r="J126" s="1"/>
      <c r="K126" s="1"/>
      <c r="L126" s="1"/>
    </row>
    <row r="127" spans="5:12" ht="13">
      <c r="E127" s="1"/>
      <c r="J127" s="1"/>
      <c r="K127" s="1"/>
      <c r="L127" s="1"/>
    </row>
    <row r="128" spans="5:12" ht="13">
      <c r="E128" s="1"/>
      <c r="J128" s="1"/>
      <c r="K128" s="1"/>
      <c r="L128" s="1"/>
    </row>
    <row r="129" spans="5:12" ht="13">
      <c r="E129" s="1"/>
      <c r="J129" s="1"/>
      <c r="K129" s="1"/>
      <c r="L129" s="1"/>
    </row>
    <row r="130" spans="5:12" ht="13">
      <c r="E130" s="1"/>
      <c r="J130" s="1"/>
      <c r="K130" s="1"/>
      <c r="L130" s="1"/>
    </row>
    <row r="131" spans="5:12" ht="13">
      <c r="E131" s="1"/>
      <c r="J131" s="1"/>
      <c r="K131" s="1"/>
      <c r="L131" s="1"/>
    </row>
    <row r="132" spans="5:12" ht="13">
      <c r="E132" s="1"/>
      <c r="J132" s="1"/>
      <c r="K132" s="1"/>
      <c r="L132" s="1"/>
    </row>
    <row r="133" spans="5:12" ht="13">
      <c r="E133" s="1"/>
      <c r="J133" s="1"/>
      <c r="K133" s="1"/>
      <c r="L133" s="1"/>
    </row>
    <row r="134" spans="5:12" ht="13">
      <c r="E134" s="1"/>
      <c r="J134" s="1"/>
      <c r="K134" s="1"/>
      <c r="L134" s="1"/>
    </row>
    <row r="135" spans="5:12" ht="13">
      <c r="E135" s="1"/>
      <c r="J135" s="1"/>
      <c r="K135" s="1"/>
      <c r="L135" s="1"/>
    </row>
    <row r="136" spans="5:12" ht="13">
      <c r="E136" s="1"/>
      <c r="J136" s="1"/>
      <c r="K136" s="1"/>
      <c r="L136" s="1"/>
    </row>
    <row r="137" spans="5:12" ht="13">
      <c r="E137" s="1"/>
      <c r="J137" s="1"/>
      <c r="K137" s="1"/>
      <c r="L137" s="1"/>
    </row>
    <row r="138" spans="5:12" ht="13">
      <c r="E138" s="1"/>
      <c r="J138" s="1"/>
      <c r="K138" s="1"/>
      <c r="L138" s="1"/>
    </row>
    <row r="139" spans="5:12" ht="13">
      <c r="E139" s="1"/>
      <c r="J139" s="1"/>
      <c r="K139" s="1"/>
      <c r="L139" s="1"/>
    </row>
    <row r="140" spans="5:12" ht="13">
      <c r="E140" s="1"/>
      <c r="J140" s="1"/>
      <c r="K140" s="1"/>
      <c r="L140" s="1"/>
    </row>
    <row r="141" spans="5:12" ht="13">
      <c r="E141" s="1"/>
      <c r="J141" s="1"/>
      <c r="K141" s="1"/>
      <c r="L141" s="1"/>
    </row>
    <row r="142" spans="5:12" ht="13">
      <c r="E142" s="1"/>
      <c r="J142" s="1"/>
      <c r="K142" s="1"/>
      <c r="L142" s="1"/>
    </row>
    <row r="143" spans="5:12" ht="13">
      <c r="E143" s="1"/>
      <c r="J143" s="1"/>
      <c r="K143" s="1"/>
      <c r="L143" s="1"/>
    </row>
    <row r="144" spans="5:12" ht="13">
      <c r="E144" s="1"/>
      <c r="J144" s="1"/>
      <c r="K144" s="1"/>
      <c r="L144" s="1"/>
    </row>
    <row r="145" spans="5:12" ht="13">
      <c r="E145" s="1"/>
      <c r="J145" s="1"/>
      <c r="K145" s="1"/>
      <c r="L145" s="1"/>
    </row>
    <row r="146" spans="5:12" ht="13">
      <c r="E146" s="1"/>
      <c r="J146" s="1"/>
      <c r="K146" s="1"/>
      <c r="L146" s="1"/>
    </row>
    <row r="147" spans="5:12" ht="13">
      <c r="E147" s="1"/>
      <c r="J147" s="1"/>
      <c r="K147" s="1"/>
      <c r="L147" s="1"/>
    </row>
    <row r="148" spans="5:12" ht="13">
      <c r="E148" s="1"/>
      <c r="J148" s="1"/>
      <c r="K148" s="1"/>
      <c r="L148" s="1"/>
    </row>
    <row r="149" spans="5:12" ht="13">
      <c r="E149" s="1"/>
      <c r="J149" s="1"/>
      <c r="K149" s="1"/>
      <c r="L149" s="1"/>
    </row>
    <row r="150" spans="5:12" ht="13">
      <c r="E150" s="1"/>
      <c r="J150" s="1"/>
      <c r="K150" s="1"/>
      <c r="L150" s="1"/>
    </row>
    <row r="151" spans="5:12" ht="13">
      <c r="E151" s="1"/>
      <c r="J151" s="1"/>
      <c r="K151" s="1"/>
      <c r="L151" s="1"/>
    </row>
    <row r="152" spans="5:12" ht="13">
      <c r="E152" s="1"/>
      <c r="J152" s="1"/>
      <c r="K152" s="1"/>
      <c r="L152" s="1"/>
    </row>
    <row r="153" spans="5:12" ht="13">
      <c r="E153" s="1"/>
      <c r="J153" s="1"/>
      <c r="K153" s="1"/>
      <c r="L153" s="1"/>
    </row>
    <row r="154" spans="5:12" ht="13">
      <c r="E154" s="1"/>
      <c r="J154" s="1"/>
      <c r="K154" s="1"/>
      <c r="L154" s="1"/>
    </row>
    <row r="155" spans="5:12" ht="13">
      <c r="E155" s="1"/>
      <c r="J155" s="1"/>
      <c r="K155" s="1"/>
      <c r="L155" s="1"/>
    </row>
    <row r="156" spans="5:12" ht="13">
      <c r="E156" s="1"/>
      <c r="J156" s="1"/>
      <c r="K156" s="1"/>
      <c r="L156" s="1"/>
    </row>
    <row r="157" spans="5:12" ht="13">
      <c r="E157" s="1"/>
      <c r="J157" s="1"/>
      <c r="K157" s="1"/>
      <c r="L157" s="1"/>
    </row>
    <row r="158" spans="5:12" ht="13">
      <c r="E158" s="1"/>
      <c r="J158" s="1"/>
      <c r="K158" s="1"/>
      <c r="L158" s="1"/>
    </row>
    <row r="159" spans="5:12" ht="13">
      <c r="E159" s="1"/>
      <c r="J159" s="1"/>
      <c r="K159" s="1"/>
      <c r="L159" s="1"/>
    </row>
    <row r="160" spans="5:12" ht="13">
      <c r="E160" s="1"/>
      <c r="J160" s="1"/>
      <c r="K160" s="1"/>
      <c r="L160" s="1"/>
    </row>
    <row r="161" spans="5:12" ht="13">
      <c r="E161" s="1"/>
      <c r="J161" s="1"/>
      <c r="K161" s="1"/>
      <c r="L161" s="1"/>
    </row>
    <row r="162" spans="5:12" ht="13">
      <c r="E162" s="1"/>
      <c r="J162" s="1"/>
      <c r="K162" s="1"/>
      <c r="L162" s="1"/>
    </row>
    <row r="163" spans="5:12" ht="13">
      <c r="E163" s="1"/>
      <c r="J163" s="1"/>
      <c r="K163" s="1"/>
      <c r="L163" s="1"/>
    </row>
    <row r="164" spans="5:12" ht="13">
      <c r="E164" s="1"/>
      <c r="J164" s="1"/>
      <c r="K164" s="1"/>
      <c r="L164" s="1"/>
    </row>
    <row r="165" spans="5:12" ht="13">
      <c r="E165" s="1"/>
      <c r="J165" s="1"/>
      <c r="K165" s="1"/>
      <c r="L165" s="1"/>
    </row>
    <row r="166" spans="5:12" ht="13">
      <c r="E166" s="1"/>
      <c r="J166" s="1"/>
      <c r="K166" s="1"/>
      <c r="L166" s="1"/>
    </row>
    <row r="167" spans="5:12" ht="13">
      <c r="E167" s="1"/>
      <c r="J167" s="1"/>
      <c r="K167" s="1"/>
      <c r="L167" s="1"/>
    </row>
    <row r="168" spans="5:12" ht="13">
      <c r="E168" s="1"/>
      <c r="J168" s="1"/>
      <c r="K168" s="1"/>
      <c r="L168" s="1"/>
    </row>
    <row r="169" spans="5:12" ht="13">
      <c r="E169" s="1"/>
      <c r="J169" s="1"/>
      <c r="K169" s="1"/>
      <c r="L169" s="1"/>
    </row>
    <row r="170" spans="5:12" ht="13">
      <c r="E170" s="1"/>
      <c r="J170" s="1"/>
      <c r="K170" s="1"/>
      <c r="L170" s="1"/>
    </row>
    <row r="171" spans="5:12" ht="13">
      <c r="E171" s="1"/>
      <c r="J171" s="1"/>
      <c r="K171" s="1"/>
      <c r="L171" s="1"/>
    </row>
    <row r="172" spans="5:12" ht="13">
      <c r="E172" s="1"/>
      <c r="J172" s="1"/>
      <c r="K172" s="1"/>
      <c r="L172" s="1"/>
    </row>
    <row r="173" spans="5:12" ht="13">
      <c r="E173" s="1"/>
      <c r="J173" s="1"/>
      <c r="K173" s="1"/>
      <c r="L173" s="1"/>
    </row>
    <row r="174" spans="5:12" ht="13">
      <c r="E174" s="1"/>
      <c r="J174" s="1"/>
      <c r="K174" s="1"/>
      <c r="L174" s="1"/>
    </row>
    <row r="175" spans="5:12" ht="13">
      <c r="E175" s="1"/>
      <c r="J175" s="1"/>
      <c r="K175" s="1"/>
      <c r="L175" s="1"/>
    </row>
    <row r="176" spans="5:12" ht="13">
      <c r="E176" s="1"/>
      <c r="J176" s="1"/>
      <c r="K176" s="1"/>
      <c r="L176" s="1"/>
    </row>
    <row r="177" spans="5:12" ht="13">
      <c r="E177" s="1"/>
      <c r="J177" s="1"/>
      <c r="K177" s="1"/>
      <c r="L177" s="1"/>
    </row>
    <row r="178" spans="5:12" ht="13">
      <c r="E178" s="1"/>
      <c r="J178" s="1"/>
      <c r="K178" s="1"/>
      <c r="L178" s="1"/>
    </row>
    <row r="179" spans="5:12" ht="13">
      <c r="E179" s="1"/>
      <c r="J179" s="1"/>
      <c r="K179" s="1"/>
      <c r="L179" s="1"/>
    </row>
    <row r="180" spans="5:12" ht="13">
      <c r="E180" s="1"/>
      <c r="J180" s="1"/>
      <c r="K180" s="1"/>
      <c r="L180" s="1"/>
    </row>
    <row r="181" spans="5:12" ht="13">
      <c r="E181" s="1"/>
      <c r="J181" s="1"/>
      <c r="K181" s="1"/>
      <c r="L181" s="1"/>
    </row>
    <row r="182" spans="5:12" ht="13">
      <c r="E182" s="1"/>
      <c r="J182" s="1"/>
      <c r="K182" s="1"/>
      <c r="L182" s="1"/>
    </row>
    <row r="183" spans="5:12" ht="13">
      <c r="E183" s="1"/>
      <c r="J183" s="1"/>
      <c r="K183" s="1"/>
      <c r="L183" s="1"/>
    </row>
    <row r="184" spans="5:12" ht="13">
      <c r="E184" s="1"/>
      <c r="J184" s="1"/>
      <c r="K184" s="1"/>
      <c r="L184" s="1"/>
    </row>
    <row r="185" spans="5:12" ht="13">
      <c r="E185" s="1"/>
      <c r="J185" s="1"/>
      <c r="K185" s="1"/>
      <c r="L185" s="1"/>
    </row>
    <row r="186" spans="5:12" ht="13">
      <c r="E186" s="1"/>
      <c r="J186" s="1"/>
      <c r="K186" s="1"/>
      <c r="L186" s="1"/>
    </row>
    <row r="187" spans="5:12" ht="13">
      <c r="E187" s="1"/>
      <c r="J187" s="1"/>
      <c r="K187" s="1"/>
      <c r="L187" s="1"/>
    </row>
    <row r="188" spans="5:12" ht="13">
      <c r="E188" s="1"/>
      <c r="J188" s="1"/>
      <c r="K188" s="1"/>
      <c r="L188" s="1"/>
    </row>
    <row r="189" spans="5:12" ht="13">
      <c r="E189" s="1"/>
      <c r="J189" s="1"/>
      <c r="K189" s="1"/>
      <c r="L189" s="1"/>
    </row>
    <row r="190" spans="5:12" ht="13">
      <c r="E190" s="1"/>
      <c r="J190" s="1"/>
      <c r="K190" s="1"/>
      <c r="L190" s="1"/>
    </row>
    <row r="191" spans="5:12" ht="13">
      <c r="E191" s="1"/>
      <c r="J191" s="1"/>
      <c r="K191" s="1"/>
      <c r="L191" s="1"/>
    </row>
    <row r="192" spans="5:12" ht="13">
      <c r="E192" s="1"/>
      <c r="J192" s="1"/>
      <c r="K192" s="1"/>
      <c r="L192" s="1"/>
    </row>
    <row r="193" spans="5:12" ht="13">
      <c r="E193" s="1"/>
      <c r="J193" s="1"/>
      <c r="K193" s="1"/>
      <c r="L193" s="1"/>
    </row>
    <row r="194" spans="5:12" ht="13">
      <c r="E194" s="1"/>
      <c r="J194" s="1"/>
      <c r="K194" s="1"/>
      <c r="L194" s="1"/>
    </row>
    <row r="195" spans="5:12" ht="13">
      <c r="E195" s="1"/>
      <c r="J195" s="1"/>
      <c r="K195" s="1"/>
      <c r="L195" s="1"/>
    </row>
    <row r="196" spans="5:12" ht="13">
      <c r="E196" s="1"/>
      <c r="J196" s="1"/>
      <c r="K196" s="1"/>
      <c r="L196" s="1"/>
    </row>
    <row r="197" spans="5:12" ht="13">
      <c r="E197" s="1"/>
      <c r="J197" s="1"/>
      <c r="K197" s="1"/>
      <c r="L197" s="1"/>
    </row>
    <row r="198" spans="5:12" ht="13">
      <c r="E198" s="1"/>
      <c r="J198" s="1"/>
      <c r="K198" s="1"/>
      <c r="L198" s="1"/>
    </row>
    <row r="199" spans="5:12" ht="13">
      <c r="E199" s="1"/>
      <c r="J199" s="1"/>
      <c r="K199" s="1"/>
      <c r="L199" s="1"/>
    </row>
    <row r="200" spans="5:12" ht="13">
      <c r="E200" s="1"/>
      <c r="J200" s="1"/>
      <c r="K200" s="1"/>
      <c r="L200" s="1"/>
    </row>
    <row r="201" spans="5:12" ht="13">
      <c r="E201" s="1"/>
      <c r="J201" s="1"/>
      <c r="K201" s="1"/>
      <c r="L201" s="1"/>
    </row>
    <row r="202" spans="5:12" ht="13">
      <c r="E202" s="1"/>
      <c r="J202" s="1"/>
      <c r="K202" s="1"/>
      <c r="L202" s="1"/>
    </row>
    <row r="203" spans="5:12" ht="13">
      <c r="E203" s="1"/>
      <c r="J203" s="1"/>
      <c r="K203" s="1"/>
      <c r="L203" s="1"/>
    </row>
    <row r="204" spans="5:12" ht="13">
      <c r="E204" s="1"/>
      <c r="J204" s="1"/>
      <c r="K204" s="1"/>
      <c r="L204" s="1"/>
    </row>
    <row r="205" spans="5:12" ht="13">
      <c r="E205" s="1"/>
      <c r="J205" s="1"/>
      <c r="K205" s="1"/>
      <c r="L205" s="1"/>
    </row>
    <row r="206" spans="5:12" ht="13">
      <c r="E206" s="1"/>
      <c r="J206" s="1"/>
      <c r="K206" s="1"/>
      <c r="L206" s="1"/>
    </row>
    <row r="207" spans="5:12" ht="13">
      <c r="E207" s="1"/>
      <c r="J207" s="1"/>
      <c r="K207" s="1"/>
      <c r="L207" s="1"/>
    </row>
    <row r="208" spans="5:12" ht="13">
      <c r="E208" s="1"/>
      <c r="J208" s="1"/>
      <c r="K208" s="1"/>
      <c r="L208" s="1"/>
    </row>
    <row r="209" spans="5:12" ht="13">
      <c r="E209" s="1"/>
      <c r="J209" s="1"/>
      <c r="K209" s="1"/>
      <c r="L209" s="1"/>
    </row>
    <row r="210" spans="5:12" ht="13">
      <c r="E210" s="1"/>
      <c r="J210" s="1"/>
      <c r="K210" s="1"/>
      <c r="L210" s="1"/>
    </row>
    <row r="211" spans="5:12" ht="13">
      <c r="E211" s="1"/>
      <c r="J211" s="1"/>
      <c r="K211" s="1"/>
      <c r="L211" s="1"/>
    </row>
    <row r="212" spans="5:12" ht="13">
      <c r="E212" s="1"/>
      <c r="J212" s="1"/>
      <c r="K212" s="1"/>
      <c r="L212" s="1"/>
    </row>
    <row r="213" spans="5:12" ht="13">
      <c r="E213" s="1"/>
      <c r="J213" s="1"/>
      <c r="K213" s="1"/>
      <c r="L213" s="1"/>
    </row>
    <row r="214" spans="5:12" ht="13">
      <c r="E214" s="1"/>
      <c r="J214" s="1"/>
      <c r="K214" s="1"/>
      <c r="L214" s="1"/>
    </row>
    <row r="215" spans="5:12" ht="13">
      <c r="E215" s="1"/>
      <c r="J215" s="1"/>
      <c r="K215" s="1"/>
      <c r="L215" s="1"/>
    </row>
    <row r="216" spans="5:12" ht="13">
      <c r="E216" s="1"/>
      <c r="J216" s="1"/>
      <c r="K216" s="1"/>
      <c r="L216" s="1"/>
    </row>
    <row r="217" spans="5:12" ht="13">
      <c r="E217" s="1"/>
      <c r="J217" s="1"/>
      <c r="K217" s="1"/>
      <c r="L217" s="1"/>
    </row>
    <row r="218" spans="5:12" ht="13">
      <c r="E218" s="1"/>
      <c r="J218" s="1"/>
      <c r="K218" s="1"/>
      <c r="L218" s="1"/>
    </row>
    <row r="219" spans="5:12" ht="13">
      <c r="E219" s="1"/>
      <c r="J219" s="1"/>
      <c r="K219" s="1"/>
      <c r="L219" s="1"/>
    </row>
    <row r="220" spans="5:12" ht="13">
      <c r="E220" s="1"/>
      <c r="J220" s="1"/>
      <c r="K220" s="1"/>
      <c r="L220" s="1"/>
    </row>
    <row r="221" spans="5:12" ht="13">
      <c r="E221" s="1"/>
      <c r="J221" s="1"/>
      <c r="K221" s="1"/>
      <c r="L221" s="1"/>
    </row>
    <row r="222" spans="5:12" ht="13">
      <c r="E222" s="1"/>
      <c r="J222" s="1"/>
      <c r="K222" s="1"/>
      <c r="L222" s="1"/>
    </row>
    <row r="223" spans="5:12" ht="13">
      <c r="E223" s="1"/>
      <c r="J223" s="1"/>
      <c r="K223" s="1"/>
      <c r="L223" s="1"/>
    </row>
    <row r="224" spans="5:12" ht="13">
      <c r="E224" s="1"/>
      <c r="J224" s="1"/>
      <c r="K224" s="1"/>
      <c r="L224" s="1"/>
    </row>
    <row r="225" spans="5:12" ht="13">
      <c r="E225" s="1"/>
      <c r="J225" s="1"/>
      <c r="K225" s="1"/>
      <c r="L225" s="1"/>
    </row>
    <row r="226" spans="5:12" ht="13">
      <c r="E226" s="1"/>
      <c r="J226" s="1"/>
      <c r="K226" s="1"/>
      <c r="L226" s="1"/>
    </row>
    <row r="227" spans="5:12" ht="13">
      <c r="E227" s="1"/>
      <c r="J227" s="1"/>
      <c r="K227" s="1"/>
      <c r="L227" s="1"/>
    </row>
    <row r="228" spans="5:12" ht="13">
      <c r="E228" s="1"/>
      <c r="J228" s="1"/>
      <c r="K228" s="1"/>
      <c r="L228" s="1"/>
    </row>
    <row r="229" spans="5:12" ht="13">
      <c r="E229" s="1"/>
      <c r="J229" s="1"/>
      <c r="K229" s="1"/>
      <c r="L229" s="1"/>
    </row>
    <row r="230" spans="5:12" ht="13">
      <c r="E230" s="1"/>
      <c r="J230" s="1"/>
      <c r="K230" s="1"/>
      <c r="L230" s="1"/>
    </row>
    <row r="231" spans="5:12" ht="13">
      <c r="E231" s="1"/>
      <c r="J231" s="1"/>
      <c r="K231" s="1"/>
      <c r="L231" s="1"/>
    </row>
    <row r="232" spans="5:12" ht="13">
      <c r="E232" s="1"/>
      <c r="J232" s="1"/>
      <c r="K232" s="1"/>
      <c r="L232" s="1"/>
    </row>
    <row r="233" spans="5:12" ht="13">
      <c r="E233" s="1"/>
      <c r="J233" s="1"/>
      <c r="K233" s="1"/>
      <c r="L233" s="1"/>
    </row>
    <row r="234" spans="5:12" ht="13">
      <c r="E234" s="1"/>
      <c r="J234" s="1"/>
      <c r="K234" s="1"/>
      <c r="L234" s="1"/>
    </row>
    <row r="235" spans="5:12" ht="13">
      <c r="E235" s="1"/>
      <c r="J235" s="1"/>
      <c r="K235" s="1"/>
      <c r="L235" s="1"/>
    </row>
    <row r="236" spans="5:12" ht="13">
      <c r="E236" s="1"/>
      <c r="J236" s="1"/>
      <c r="K236" s="1"/>
      <c r="L236" s="1"/>
    </row>
    <row r="237" spans="5:12" ht="13">
      <c r="E237" s="1"/>
      <c r="J237" s="1"/>
      <c r="K237" s="1"/>
      <c r="L237" s="1"/>
    </row>
    <row r="238" spans="5:12" ht="13">
      <c r="E238" s="1"/>
      <c r="J238" s="1"/>
      <c r="K238" s="1"/>
      <c r="L238" s="1"/>
    </row>
    <row r="239" spans="5:12" ht="13">
      <c r="E239" s="1"/>
      <c r="J239" s="1"/>
      <c r="K239" s="1"/>
      <c r="L239" s="1"/>
    </row>
    <row r="240" spans="5:12" ht="13">
      <c r="E240" s="1"/>
      <c r="J240" s="1"/>
      <c r="K240" s="1"/>
      <c r="L240" s="1"/>
    </row>
    <row r="241" spans="5:12" ht="13">
      <c r="E241" s="1"/>
      <c r="J241" s="1"/>
      <c r="K241" s="1"/>
      <c r="L241" s="1"/>
    </row>
    <row r="242" spans="5:12" ht="13">
      <c r="E242" s="1"/>
      <c r="J242" s="1"/>
      <c r="K242" s="1"/>
      <c r="L242" s="1"/>
    </row>
    <row r="243" spans="5:12" ht="13">
      <c r="E243" s="1"/>
      <c r="J243" s="1"/>
      <c r="K243" s="1"/>
      <c r="L243" s="1"/>
    </row>
    <row r="244" spans="5:12" ht="13">
      <c r="E244" s="1"/>
      <c r="J244" s="1"/>
      <c r="K244" s="1"/>
      <c r="L244" s="1"/>
    </row>
    <row r="245" spans="5:12" ht="13">
      <c r="E245" s="1"/>
      <c r="J245" s="1"/>
      <c r="K245" s="1"/>
      <c r="L245" s="1"/>
    </row>
    <row r="246" spans="5:12" ht="13">
      <c r="E246" s="1"/>
      <c r="J246" s="1"/>
      <c r="K246" s="1"/>
      <c r="L246" s="1"/>
    </row>
    <row r="247" spans="5:12" ht="13">
      <c r="E247" s="1"/>
      <c r="J247" s="1"/>
      <c r="K247" s="1"/>
      <c r="L247" s="1"/>
    </row>
    <row r="248" spans="5:12" ht="13">
      <c r="E248" s="1"/>
      <c r="J248" s="1"/>
      <c r="K248" s="1"/>
      <c r="L248" s="1"/>
    </row>
    <row r="249" spans="5:12" ht="13">
      <c r="E249" s="1"/>
      <c r="J249" s="1"/>
      <c r="K249" s="1"/>
      <c r="L249" s="1"/>
    </row>
    <row r="250" spans="5:12" ht="13">
      <c r="E250" s="1"/>
      <c r="J250" s="1"/>
      <c r="K250" s="1"/>
      <c r="L250" s="1"/>
    </row>
    <row r="251" spans="5:12" ht="13">
      <c r="E251" s="1"/>
      <c r="J251" s="1"/>
      <c r="K251" s="1"/>
      <c r="L251" s="1"/>
    </row>
    <row r="252" spans="5:12" ht="13">
      <c r="E252" s="1"/>
      <c r="J252" s="1"/>
      <c r="K252" s="1"/>
      <c r="L252" s="1"/>
    </row>
    <row r="253" spans="5:12" ht="13">
      <c r="E253" s="1"/>
      <c r="J253" s="1"/>
      <c r="K253" s="1"/>
      <c r="L253" s="1"/>
    </row>
    <row r="254" spans="5:12" ht="13">
      <c r="E254" s="1"/>
      <c r="J254" s="1"/>
      <c r="K254" s="1"/>
      <c r="L254" s="1"/>
    </row>
    <row r="255" spans="5:12" ht="13">
      <c r="E255" s="1"/>
      <c r="J255" s="1"/>
      <c r="K255" s="1"/>
      <c r="L255" s="1"/>
    </row>
    <row r="256" spans="5:12" ht="13">
      <c r="E256" s="1"/>
      <c r="J256" s="1"/>
      <c r="K256" s="1"/>
      <c r="L256" s="1"/>
    </row>
    <row r="257" spans="5:12" ht="13">
      <c r="E257" s="1"/>
      <c r="J257" s="1"/>
      <c r="K257" s="1"/>
      <c r="L257" s="1"/>
    </row>
    <row r="258" spans="5:12" ht="13">
      <c r="E258" s="1"/>
      <c r="J258" s="1"/>
      <c r="K258" s="1"/>
      <c r="L258" s="1"/>
    </row>
    <row r="259" spans="5:12" ht="13">
      <c r="E259" s="1"/>
      <c r="J259" s="1"/>
      <c r="K259" s="1"/>
      <c r="L259" s="1"/>
    </row>
    <row r="260" spans="5:12" ht="13">
      <c r="E260" s="1"/>
      <c r="J260" s="1"/>
      <c r="K260" s="1"/>
      <c r="L260" s="1"/>
    </row>
    <row r="261" spans="5:12" ht="13">
      <c r="E261" s="1"/>
      <c r="J261" s="1"/>
      <c r="K261" s="1"/>
      <c r="L261" s="1"/>
    </row>
    <row r="262" spans="5:12" ht="13">
      <c r="E262" s="1"/>
      <c r="J262" s="1"/>
      <c r="K262" s="1"/>
      <c r="L262" s="1"/>
    </row>
    <row r="263" spans="5:12" ht="13">
      <c r="E263" s="1"/>
      <c r="J263" s="1"/>
      <c r="K263" s="1"/>
      <c r="L263" s="1"/>
    </row>
    <row r="264" spans="5:12" ht="13">
      <c r="E264" s="1"/>
      <c r="J264" s="1"/>
      <c r="K264" s="1"/>
      <c r="L264" s="1"/>
    </row>
    <row r="265" spans="5:12" ht="13">
      <c r="E265" s="1"/>
      <c r="J265" s="1"/>
      <c r="K265" s="1"/>
      <c r="L265" s="1"/>
    </row>
    <row r="266" spans="5:12" ht="13">
      <c r="E266" s="1"/>
      <c r="J266" s="1"/>
      <c r="K266" s="1"/>
      <c r="L266" s="1"/>
    </row>
    <row r="267" spans="5:12" ht="13">
      <c r="E267" s="1"/>
      <c r="J267" s="1"/>
      <c r="K267" s="1"/>
      <c r="L267" s="1"/>
    </row>
    <row r="268" spans="5:12" ht="13">
      <c r="E268" s="1"/>
      <c r="J268" s="1"/>
      <c r="K268" s="1"/>
      <c r="L268" s="1"/>
    </row>
    <row r="269" spans="5:12" ht="13">
      <c r="E269" s="1"/>
      <c r="J269" s="1"/>
      <c r="K269" s="1"/>
      <c r="L269" s="1"/>
    </row>
    <row r="270" spans="5:12" ht="13">
      <c r="E270" s="1"/>
      <c r="J270" s="1"/>
      <c r="K270" s="1"/>
      <c r="L270" s="1"/>
    </row>
    <row r="271" spans="5:12" ht="13">
      <c r="E271" s="1"/>
      <c r="J271" s="1"/>
      <c r="K271" s="1"/>
      <c r="L271" s="1"/>
    </row>
    <row r="272" spans="5:12" ht="13">
      <c r="E272" s="1"/>
      <c r="J272" s="1"/>
      <c r="K272" s="1"/>
      <c r="L272" s="1"/>
    </row>
    <row r="273" spans="5:12" ht="13">
      <c r="E273" s="1"/>
      <c r="J273" s="1"/>
      <c r="K273" s="1"/>
      <c r="L273" s="1"/>
    </row>
    <row r="274" spans="5:12" ht="13">
      <c r="E274" s="1"/>
      <c r="J274" s="1"/>
      <c r="K274" s="1"/>
      <c r="L274" s="1"/>
    </row>
    <row r="275" spans="5:12" ht="13">
      <c r="E275" s="1"/>
      <c r="J275" s="1"/>
      <c r="K275" s="1"/>
      <c r="L275" s="1"/>
    </row>
    <row r="276" spans="5:12" ht="13">
      <c r="E276" s="1"/>
      <c r="J276" s="1"/>
      <c r="K276" s="1"/>
      <c r="L276" s="1"/>
    </row>
    <row r="277" spans="5:12" ht="13">
      <c r="E277" s="1"/>
      <c r="J277" s="1"/>
      <c r="K277" s="1"/>
      <c r="L277" s="1"/>
    </row>
    <row r="278" spans="5:12" ht="13">
      <c r="E278" s="1"/>
      <c r="J278" s="1"/>
      <c r="K278" s="1"/>
      <c r="L278" s="1"/>
    </row>
    <row r="279" spans="5:12" ht="13">
      <c r="E279" s="1"/>
      <c r="J279" s="1"/>
      <c r="K279" s="1"/>
      <c r="L279" s="1"/>
    </row>
    <row r="280" spans="5:12" ht="13">
      <c r="E280" s="1"/>
      <c r="J280" s="1"/>
      <c r="K280" s="1"/>
      <c r="L280" s="1"/>
    </row>
    <row r="281" spans="5:12" ht="13">
      <c r="E281" s="1"/>
      <c r="J281" s="1"/>
      <c r="K281" s="1"/>
      <c r="L281" s="1"/>
    </row>
    <row r="282" spans="5:12" ht="13">
      <c r="E282" s="1"/>
      <c r="J282" s="1"/>
      <c r="K282" s="1"/>
      <c r="L282" s="1"/>
    </row>
    <row r="283" spans="5:12" ht="13">
      <c r="E283" s="1"/>
      <c r="J283" s="1"/>
      <c r="K283" s="1"/>
      <c r="L283" s="1"/>
    </row>
    <row r="284" spans="5:12" ht="13">
      <c r="E284" s="1"/>
      <c r="J284" s="1"/>
      <c r="K284" s="1"/>
      <c r="L284" s="1"/>
    </row>
    <row r="285" spans="5:12" ht="13">
      <c r="E285" s="1"/>
      <c r="J285" s="1"/>
      <c r="K285" s="1"/>
      <c r="L285" s="1"/>
    </row>
    <row r="286" spans="5:12" ht="13">
      <c r="E286" s="1"/>
      <c r="J286" s="1"/>
      <c r="K286" s="1"/>
      <c r="L286" s="1"/>
    </row>
    <row r="287" spans="5:12" ht="13">
      <c r="E287" s="1"/>
      <c r="J287" s="1"/>
      <c r="K287" s="1"/>
      <c r="L287" s="1"/>
    </row>
    <row r="288" spans="5:12" ht="13">
      <c r="E288" s="1"/>
      <c r="J288" s="1"/>
      <c r="K288" s="1"/>
      <c r="L288" s="1"/>
    </row>
    <row r="289" spans="5:12" ht="13">
      <c r="E289" s="1"/>
      <c r="J289" s="1"/>
      <c r="K289" s="1"/>
      <c r="L289" s="1"/>
    </row>
    <row r="290" spans="5:12" ht="13">
      <c r="E290" s="1"/>
      <c r="J290" s="1"/>
      <c r="K290" s="1"/>
      <c r="L290" s="1"/>
    </row>
    <row r="291" spans="5:12" ht="13">
      <c r="E291" s="1"/>
      <c r="J291" s="1"/>
      <c r="K291" s="1"/>
      <c r="L291" s="1"/>
    </row>
    <row r="292" spans="5:12" ht="13">
      <c r="E292" s="1"/>
      <c r="J292" s="1"/>
      <c r="K292" s="1"/>
      <c r="L292" s="1"/>
    </row>
    <row r="293" spans="5:12" ht="13">
      <c r="E293" s="1"/>
      <c r="J293" s="1"/>
      <c r="K293" s="1"/>
      <c r="L293" s="1"/>
    </row>
    <row r="294" spans="5:12" ht="13">
      <c r="E294" s="1"/>
      <c r="J294" s="1"/>
      <c r="K294" s="1"/>
      <c r="L294" s="1"/>
    </row>
    <row r="295" spans="5:12" ht="13">
      <c r="E295" s="1"/>
      <c r="J295" s="1"/>
      <c r="K295" s="1"/>
      <c r="L295" s="1"/>
    </row>
    <row r="296" spans="5:12" ht="13">
      <c r="E296" s="1"/>
      <c r="J296" s="1"/>
      <c r="K296" s="1"/>
      <c r="L296" s="1"/>
    </row>
    <row r="297" spans="5:12" ht="13">
      <c r="E297" s="1"/>
      <c r="J297" s="1"/>
      <c r="K297" s="1"/>
      <c r="L297" s="1"/>
    </row>
    <row r="298" spans="5:12" ht="13">
      <c r="E298" s="1"/>
      <c r="J298" s="1"/>
      <c r="K298" s="1"/>
      <c r="L298" s="1"/>
    </row>
    <row r="299" spans="5:12" ht="13">
      <c r="E299" s="1"/>
      <c r="J299" s="1"/>
      <c r="K299" s="1"/>
      <c r="L299" s="1"/>
    </row>
    <row r="300" spans="5:12" ht="13">
      <c r="E300" s="1"/>
      <c r="J300" s="1"/>
      <c r="K300" s="1"/>
      <c r="L300" s="1"/>
    </row>
    <row r="301" spans="5:12" ht="13">
      <c r="E301" s="1"/>
      <c r="J301" s="1"/>
      <c r="K301" s="1"/>
      <c r="L301" s="1"/>
    </row>
    <row r="302" spans="5:12" ht="13">
      <c r="E302" s="1"/>
      <c r="J302" s="1"/>
      <c r="K302" s="1"/>
      <c r="L302" s="1"/>
    </row>
    <row r="303" spans="5:12" ht="13">
      <c r="E303" s="1"/>
      <c r="J303" s="1"/>
      <c r="K303" s="1"/>
      <c r="L303" s="1"/>
    </row>
    <row r="304" spans="5:12" ht="13">
      <c r="E304" s="1"/>
      <c r="J304" s="1"/>
      <c r="K304" s="1"/>
      <c r="L304" s="1"/>
    </row>
    <row r="305" spans="5:12" ht="13">
      <c r="E305" s="1"/>
      <c r="J305" s="1"/>
      <c r="K305" s="1"/>
      <c r="L305" s="1"/>
    </row>
    <row r="306" spans="5:12" ht="13">
      <c r="E306" s="1"/>
      <c r="J306" s="1"/>
      <c r="K306" s="1"/>
      <c r="L306" s="1"/>
    </row>
    <row r="307" spans="5:12" ht="13">
      <c r="E307" s="1"/>
      <c r="J307" s="1"/>
      <c r="K307" s="1"/>
      <c r="L307" s="1"/>
    </row>
    <row r="308" spans="5:12" ht="13">
      <c r="E308" s="1"/>
      <c r="J308" s="1"/>
      <c r="K308" s="1"/>
      <c r="L308" s="1"/>
    </row>
    <row r="309" spans="5:12" ht="13">
      <c r="E309" s="1"/>
      <c r="J309" s="1"/>
      <c r="K309" s="1"/>
      <c r="L309" s="1"/>
    </row>
    <row r="310" spans="5:12" ht="13">
      <c r="E310" s="1"/>
      <c r="J310" s="1"/>
      <c r="K310" s="1"/>
      <c r="L310" s="1"/>
    </row>
    <row r="311" spans="5:12" ht="13">
      <c r="E311" s="1"/>
      <c r="J311" s="1"/>
      <c r="K311" s="1"/>
      <c r="L311" s="1"/>
    </row>
    <row r="312" spans="5:12" ht="13">
      <c r="E312" s="1"/>
      <c r="J312" s="1"/>
      <c r="K312" s="1"/>
      <c r="L312" s="1"/>
    </row>
    <row r="313" spans="5:12" ht="13">
      <c r="E313" s="1"/>
      <c r="J313" s="1"/>
      <c r="K313" s="1"/>
      <c r="L313" s="1"/>
    </row>
    <row r="314" spans="5:12" ht="13">
      <c r="E314" s="1"/>
      <c r="J314" s="1"/>
      <c r="K314" s="1"/>
      <c r="L314" s="1"/>
    </row>
    <row r="315" spans="5:12" ht="13">
      <c r="E315" s="1"/>
      <c r="J315" s="1"/>
      <c r="K315" s="1"/>
      <c r="L315" s="1"/>
    </row>
    <row r="316" spans="5:12" ht="13">
      <c r="E316" s="1"/>
      <c r="J316" s="1"/>
      <c r="K316" s="1"/>
      <c r="L316" s="1"/>
    </row>
    <row r="317" spans="5:12" ht="13">
      <c r="E317" s="1"/>
      <c r="J317" s="1"/>
      <c r="K317" s="1"/>
      <c r="L317" s="1"/>
    </row>
    <row r="318" spans="5:12" ht="13">
      <c r="E318" s="1"/>
      <c r="J318" s="1"/>
      <c r="K318" s="1"/>
      <c r="L318" s="1"/>
    </row>
    <row r="319" spans="5:12" ht="13">
      <c r="E319" s="1"/>
      <c r="J319" s="1"/>
      <c r="K319" s="1"/>
      <c r="L319" s="1"/>
    </row>
    <row r="320" spans="5:12" ht="13">
      <c r="E320" s="1"/>
      <c r="J320" s="1"/>
      <c r="K320" s="1"/>
      <c r="L320" s="1"/>
    </row>
    <row r="321" spans="5:12" ht="13">
      <c r="E321" s="1"/>
      <c r="J321" s="1"/>
      <c r="K321" s="1"/>
      <c r="L321" s="1"/>
    </row>
    <row r="322" spans="5:12" ht="13">
      <c r="E322" s="1"/>
      <c r="J322" s="1"/>
      <c r="K322" s="1"/>
      <c r="L322" s="1"/>
    </row>
    <row r="323" spans="5:12" ht="13">
      <c r="E323" s="1"/>
      <c r="J323" s="1"/>
      <c r="K323" s="1"/>
      <c r="L323" s="1"/>
    </row>
    <row r="324" spans="5:12" ht="13">
      <c r="E324" s="1"/>
      <c r="J324" s="1"/>
      <c r="K324" s="1"/>
      <c r="L324" s="1"/>
    </row>
    <row r="325" spans="5:12" ht="13">
      <c r="E325" s="1"/>
      <c r="J325" s="1"/>
      <c r="K325" s="1"/>
      <c r="L325" s="1"/>
    </row>
    <row r="326" spans="5:12" ht="13">
      <c r="E326" s="1"/>
      <c r="J326" s="1"/>
      <c r="K326" s="1"/>
      <c r="L326" s="1"/>
    </row>
    <row r="327" spans="5:12" ht="13">
      <c r="E327" s="1"/>
      <c r="J327" s="1"/>
      <c r="K327" s="1"/>
      <c r="L327" s="1"/>
    </row>
    <row r="328" spans="5:12" ht="13">
      <c r="E328" s="1"/>
      <c r="J328" s="1"/>
      <c r="K328" s="1"/>
      <c r="L328" s="1"/>
    </row>
    <row r="329" spans="5:12" ht="13">
      <c r="E329" s="1"/>
      <c r="J329" s="1"/>
      <c r="K329" s="1"/>
      <c r="L329" s="1"/>
    </row>
    <row r="330" spans="5:12" ht="13">
      <c r="E330" s="1"/>
      <c r="J330" s="1"/>
      <c r="K330" s="1"/>
      <c r="L330" s="1"/>
    </row>
    <row r="331" spans="5:12" ht="13">
      <c r="E331" s="1"/>
      <c r="J331" s="1"/>
      <c r="K331" s="1"/>
      <c r="L331" s="1"/>
    </row>
    <row r="332" spans="5:12" ht="13">
      <c r="E332" s="1"/>
      <c r="J332" s="1"/>
      <c r="K332" s="1"/>
      <c r="L332" s="1"/>
    </row>
    <row r="333" spans="5:12" ht="13">
      <c r="E333" s="1"/>
      <c r="J333" s="1"/>
      <c r="K333" s="1"/>
      <c r="L333" s="1"/>
    </row>
    <row r="334" spans="5:12" ht="13">
      <c r="E334" s="1"/>
      <c r="J334" s="1"/>
      <c r="K334" s="1"/>
      <c r="L334" s="1"/>
    </row>
    <row r="335" spans="5:12" ht="13">
      <c r="E335" s="1"/>
      <c r="J335" s="1"/>
      <c r="K335" s="1"/>
      <c r="L335" s="1"/>
    </row>
    <row r="336" spans="5:12" ht="13">
      <c r="E336" s="1"/>
      <c r="J336" s="1"/>
      <c r="K336" s="1"/>
      <c r="L336" s="1"/>
    </row>
    <row r="337" spans="5:12" ht="13">
      <c r="E337" s="1"/>
      <c r="J337" s="1"/>
      <c r="K337" s="1"/>
      <c r="L337" s="1"/>
    </row>
    <row r="338" spans="5:12" ht="13">
      <c r="E338" s="1"/>
      <c r="J338" s="1"/>
      <c r="K338" s="1"/>
      <c r="L338" s="1"/>
    </row>
    <row r="339" spans="5:12" ht="13">
      <c r="E339" s="1"/>
      <c r="J339" s="1"/>
      <c r="K339" s="1"/>
      <c r="L339" s="1"/>
    </row>
    <row r="340" spans="5:12" ht="13">
      <c r="E340" s="1"/>
      <c r="J340" s="1"/>
      <c r="K340" s="1"/>
      <c r="L340" s="1"/>
    </row>
    <row r="341" spans="5:12" ht="13">
      <c r="E341" s="1"/>
      <c r="J341" s="1"/>
      <c r="K341" s="1"/>
      <c r="L341" s="1"/>
    </row>
    <row r="342" spans="5:12" ht="13">
      <c r="E342" s="1"/>
      <c r="J342" s="1"/>
      <c r="K342" s="1"/>
      <c r="L342" s="1"/>
    </row>
    <row r="343" spans="5:12" ht="13">
      <c r="E343" s="1"/>
      <c r="J343" s="1"/>
      <c r="K343" s="1"/>
      <c r="L343" s="1"/>
    </row>
    <row r="344" spans="5:12" ht="13">
      <c r="E344" s="1"/>
      <c r="J344" s="1"/>
      <c r="K344" s="1"/>
      <c r="L344" s="1"/>
    </row>
    <row r="345" spans="5:12" ht="13">
      <c r="E345" s="1"/>
      <c r="J345" s="1"/>
      <c r="K345" s="1"/>
      <c r="L345" s="1"/>
    </row>
    <row r="346" spans="5:12" ht="13">
      <c r="E346" s="1"/>
      <c r="J346" s="1"/>
      <c r="K346" s="1"/>
      <c r="L346" s="1"/>
    </row>
    <row r="347" spans="5:12" ht="13">
      <c r="E347" s="1"/>
      <c r="J347" s="1"/>
      <c r="K347" s="1"/>
      <c r="L347" s="1"/>
    </row>
    <row r="348" spans="5:12" ht="13">
      <c r="E348" s="1"/>
      <c r="J348" s="1"/>
      <c r="K348" s="1"/>
      <c r="L348" s="1"/>
    </row>
    <row r="349" spans="5:12" ht="13">
      <c r="E349" s="1"/>
      <c r="J349" s="1"/>
      <c r="K349" s="1"/>
      <c r="L349" s="1"/>
    </row>
    <row r="350" spans="5:12" ht="13">
      <c r="E350" s="1"/>
      <c r="J350" s="1"/>
      <c r="K350" s="1"/>
      <c r="L350" s="1"/>
    </row>
    <row r="351" spans="5:12" ht="13">
      <c r="E351" s="1"/>
      <c r="J351" s="1"/>
      <c r="K351" s="1"/>
      <c r="L351" s="1"/>
    </row>
    <row r="352" spans="5:12" ht="13">
      <c r="E352" s="1"/>
      <c r="J352" s="1"/>
      <c r="K352" s="1"/>
      <c r="L352" s="1"/>
    </row>
    <row r="353" spans="5:12" ht="13">
      <c r="E353" s="1"/>
      <c r="J353" s="1"/>
      <c r="K353" s="1"/>
      <c r="L353" s="1"/>
    </row>
    <row r="354" spans="5:12" ht="13">
      <c r="E354" s="1"/>
      <c r="J354" s="1"/>
      <c r="K354" s="1"/>
      <c r="L354" s="1"/>
    </row>
    <row r="355" spans="5:12" ht="13">
      <c r="E355" s="1"/>
      <c r="J355" s="1"/>
      <c r="K355" s="1"/>
      <c r="L355" s="1"/>
    </row>
    <row r="356" spans="5:12" ht="13">
      <c r="E356" s="1"/>
      <c r="J356" s="1"/>
      <c r="K356" s="1"/>
      <c r="L356" s="1"/>
    </row>
    <row r="357" spans="5:12" ht="13">
      <c r="E357" s="1"/>
      <c r="J357" s="1"/>
      <c r="K357" s="1"/>
      <c r="L357" s="1"/>
    </row>
    <row r="358" spans="5:12" ht="13">
      <c r="E358" s="1"/>
      <c r="J358" s="1"/>
      <c r="K358" s="1"/>
      <c r="L358" s="1"/>
    </row>
    <row r="359" spans="5:12" ht="13">
      <c r="E359" s="1"/>
      <c r="J359" s="1"/>
      <c r="K359" s="1"/>
      <c r="L359" s="1"/>
    </row>
    <row r="360" spans="5:12" ht="13">
      <c r="E360" s="1"/>
      <c r="J360" s="1"/>
      <c r="K360" s="1"/>
      <c r="L360" s="1"/>
    </row>
    <row r="361" spans="5:12" ht="13">
      <c r="E361" s="1"/>
      <c r="J361" s="1"/>
      <c r="K361" s="1"/>
      <c r="L361" s="1"/>
    </row>
    <row r="362" spans="5:12" ht="13">
      <c r="E362" s="1"/>
      <c r="J362" s="1"/>
      <c r="K362" s="1"/>
      <c r="L362" s="1"/>
    </row>
    <row r="363" spans="5:12" ht="13">
      <c r="E363" s="1"/>
      <c r="J363" s="1"/>
      <c r="K363" s="1"/>
      <c r="L363" s="1"/>
    </row>
    <row r="364" spans="5:12" ht="13">
      <c r="E364" s="1"/>
      <c r="J364" s="1"/>
      <c r="K364" s="1"/>
      <c r="L364" s="1"/>
    </row>
    <row r="365" spans="5:12" ht="13">
      <c r="E365" s="1"/>
      <c r="J365" s="1"/>
      <c r="K365" s="1"/>
      <c r="L365" s="1"/>
    </row>
    <row r="366" spans="5:12" ht="13">
      <c r="E366" s="1"/>
      <c r="J366" s="1"/>
      <c r="K366" s="1"/>
      <c r="L366" s="1"/>
    </row>
    <row r="367" spans="5:12" ht="13">
      <c r="E367" s="1"/>
      <c r="J367" s="1"/>
      <c r="K367" s="1"/>
      <c r="L367" s="1"/>
    </row>
    <row r="368" spans="5:12" ht="13">
      <c r="E368" s="1"/>
      <c r="J368" s="1"/>
      <c r="K368" s="1"/>
      <c r="L368" s="1"/>
    </row>
    <row r="369" spans="5:12" ht="13">
      <c r="E369" s="1"/>
      <c r="J369" s="1"/>
      <c r="K369" s="1"/>
      <c r="L369" s="1"/>
    </row>
    <row r="370" spans="5:12" ht="13">
      <c r="E370" s="1"/>
      <c r="J370" s="1"/>
      <c r="K370" s="1"/>
      <c r="L370" s="1"/>
    </row>
    <row r="371" spans="5:12" ht="13">
      <c r="E371" s="1"/>
      <c r="J371" s="1"/>
      <c r="K371" s="1"/>
      <c r="L371" s="1"/>
    </row>
    <row r="372" spans="5:12" ht="13">
      <c r="E372" s="1"/>
      <c r="J372" s="1"/>
      <c r="K372" s="1"/>
      <c r="L372" s="1"/>
    </row>
    <row r="373" spans="5:12" ht="13">
      <c r="E373" s="1"/>
      <c r="J373" s="1"/>
      <c r="K373" s="1"/>
      <c r="L373" s="1"/>
    </row>
    <row r="374" spans="5:12" ht="13">
      <c r="E374" s="1"/>
      <c r="J374" s="1"/>
      <c r="K374" s="1"/>
      <c r="L374" s="1"/>
    </row>
    <row r="375" spans="5:12" ht="13">
      <c r="E375" s="1"/>
      <c r="J375" s="1"/>
      <c r="K375" s="1"/>
      <c r="L375" s="1"/>
    </row>
    <row r="376" spans="5:12" ht="13">
      <c r="E376" s="1"/>
      <c r="J376" s="1"/>
      <c r="K376" s="1"/>
      <c r="L376" s="1"/>
    </row>
    <row r="377" spans="5:12" ht="13">
      <c r="E377" s="1"/>
      <c r="J377" s="1"/>
      <c r="K377" s="1"/>
      <c r="L377" s="1"/>
    </row>
    <row r="378" spans="5:12" ht="13">
      <c r="E378" s="1"/>
      <c r="J378" s="1"/>
      <c r="K378" s="1"/>
      <c r="L378" s="1"/>
    </row>
    <row r="379" spans="5:12" ht="13">
      <c r="E379" s="1"/>
      <c r="J379" s="1"/>
      <c r="K379" s="1"/>
      <c r="L379" s="1"/>
    </row>
    <row r="380" spans="5:12" ht="13">
      <c r="E380" s="1"/>
      <c r="J380" s="1"/>
      <c r="K380" s="1"/>
      <c r="L380" s="1"/>
    </row>
    <row r="381" spans="5:12" ht="13">
      <c r="E381" s="1"/>
      <c r="J381" s="1"/>
      <c r="K381" s="1"/>
      <c r="L381" s="1"/>
    </row>
    <row r="382" spans="5:12" ht="13">
      <c r="E382" s="1"/>
      <c r="J382" s="1"/>
      <c r="K382" s="1"/>
      <c r="L382" s="1"/>
    </row>
    <row r="383" spans="5:12" ht="13">
      <c r="E383" s="1"/>
      <c r="J383" s="1"/>
      <c r="K383" s="1"/>
      <c r="L383" s="1"/>
    </row>
    <row r="384" spans="5:12" ht="13">
      <c r="E384" s="1"/>
      <c r="J384" s="1"/>
      <c r="K384" s="1"/>
      <c r="L384" s="1"/>
    </row>
    <row r="385" spans="5:12" ht="13">
      <c r="E385" s="1"/>
      <c r="J385" s="1"/>
      <c r="K385" s="1"/>
      <c r="L385" s="1"/>
    </row>
    <row r="386" spans="5:12" ht="13">
      <c r="E386" s="1"/>
      <c r="J386" s="1"/>
      <c r="K386" s="1"/>
      <c r="L386" s="1"/>
    </row>
    <row r="387" spans="5:12" ht="13">
      <c r="E387" s="1"/>
      <c r="J387" s="1"/>
      <c r="K387" s="1"/>
      <c r="L387" s="1"/>
    </row>
    <row r="388" spans="5:12" ht="13">
      <c r="E388" s="1"/>
      <c r="J388" s="1"/>
      <c r="K388" s="1"/>
      <c r="L388" s="1"/>
    </row>
    <row r="389" spans="5:12" ht="13">
      <c r="E389" s="1"/>
      <c r="J389" s="1"/>
      <c r="K389" s="1"/>
      <c r="L389" s="1"/>
    </row>
    <row r="390" spans="5:12" ht="13">
      <c r="E390" s="1"/>
      <c r="J390" s="1"/>
      <c r="K390" s="1"/>
      <c r="L390" s="1"/>
    </row>
    <row r="391" spans="5:12" ht="13">
      <c r="E391" s="1"/>
      <c r="J391" s="1"/>
      <c r="K391" s="1"/>
      <c r="L391" s="1"/>
    </row>
    <row r="392" spans="5:12" ht="13">
      <c r="E392" s="1"/>
      <c r="J392" s="1"/>
      <c r="K392" s="1"/>
      <c r="L392" s="1"/>
    </row>
    <row r="393" spans="5:12" ht="13">
      <c r="E393" s="1"/>
      <c r="J393" s="1"/>
      <c r="K393" s="1"/>
      <c r="L393" s="1"/>
    </row>
    <row r="394" spans="5:12" ht="13">
      <c r="E394" s="1"/>
      <c r="J394" s="1"/>
      <c r="K394" s="1"/>
      <c r="L394" s="1"/>
    </row>
    <row r="395" spans="5:12" ht="13">
      <c r="E395" s="1"/>
      <c r="J395" s="1"/>
      <c r="K395" s="1"/>
      <c r="L395" s="1"/>
    </row>
    <row r="396" spans="5:12" ht="13">
      <c r="E396" s="1"/>
      <c r="J396" s="1"/>
      <c r="K396" s="1"/>
      <c r="L396" s="1"/>
    </row>
    <row r="397" spans="5:12" ht="13">
      <c r="E397" s="1"/>
      <c r="J397" s="1"/>
      <c r="K397" s="1"/>
      <c r="L397" s="1"/>
    </row>
    <row r="398" spans="5:12" ht="13">
      <c r="E398" s="1"/>
      <c r="J398" s="1"/>
      <c r="K398" s="1"/>
      <c r="L398" s="1"/>
    </row>
    <row r="399" spans="5:12" ht="13">
      <c r="E399" s="1"/>
      <c r="J399" s="1"/>
      <c r="K399" s="1"/>
      <c r="L399" s="1"/>
    </row>
    <row r="400" spans="5:12" ht="13">
      <c r="E400" s="1"/>
      <c r="J400" s="1"/>
      <c r="K400" s="1"/>
      <c r="L400" s="1"/>
    </row>
    <row r="401" spans="5:12" ht="13">
      <c r="E401" s="1"/>
      <c r="J401" s="1"/>
      <c r="K401" s="1"/>
      <c r="L401" s="1"/>
    </row>
    <row r="402" spans="5:12" ht="13">
      <c r="E402" s="1"/>
      <c r="J402" s="1"/>
      <c r="K402" s="1"/>
      <c r="L402" s="1"/>
    </row>
    <row r="403" spans="5:12" ht="13">
      <c r="E403" s="1"/>
      <c r="J403" s="1"/>
      <c r="K403" s="1"/>
      <c r="L403" s="1"/>
    </row>
    <row r="404" spans="5:12" ht="13">
      <c r="E404" s="1"/>
      <c r="J404" s="1"/>
      <c r="K404" s="1"/>
      <c r="L404" s="1"/>
    </row>
    <row r="405" spans="5:12" ht="13">
      <c r="E405" s="1"/>
      <c r="J405" s="1"/>
      <c r="K405" s="1"/>
      <c r="L405" s="1"/>
    </row>
    <row r="406" spans="5:12" ht="13">
      <c r="E406" s="1"/>
      <c r="J406" s="1"/>
      <c r="K406" s="1"/>
      <c r="L406" s="1"/>
    </row>
    <row r="407" spans="5:12" ht="13">
      <c r="E407" s="1"/>
      <c r="J407" s="1"/>
      <c r="K407" s="1"/>
      <c r="L407" s="1"/>
    </row>
    <row r="408" spans="5:12" ht="13">
      <c r="E408" s="1"/>
      <c r="J408" s="1"/>
      <c r="K408" s="1"/>
      <c r="L408" s="1"/>
    </row>
    <row r="409" spans="5:12" ht="13">
      <c r="E409" s="1"/>
      <c r="J409" s="1"/>
      <c r="K409" s="1"/>
      <c r="L409" s="1"/>
    </row>
    <row r="410" spans="5:12" ht="13">
      <c r="E410" s="1"/>
      <c r="J410" s="1"/>
      <c r="K410" s="1"/>
      <c r="L410" s="1"/>
    </row>
    <row r="411" spans="5:12" ht="13">
      <c r="E411" s="1"/>
      <c r="J411" s="1"/>
      <c r="K411" s="1"/>
      <c r="L411" s="1"/>
    </row>
    <row r="412" spans="5:12" ht="13">
      <c r="E412" s="1"/>
      <c r="J412" s="1"/>
      <c r="K412" s="1"/>
      <c r="L412" s="1"/>
    </row>
    <row r="413" spans="5:12" ht="13">
      <c r="E413" s="1"/>
      <c r="J413" s="1"/>
      <c r="K413" s="1"/>
      <c r="L413" s="1"/>
    </row>
    <row r="414" spans="5:12" ht="13">
      <c r="E414" s="1"/>
      <c r="J414" s="1"/>
      <c r="K414" s="1"/>
      <c r="L414" s="1"/>
    </row>
    <row r="415" spans="5:12" ht="13">
      <c r="E415" s="1"/>
      <c r="J415" s="1"/>
      <c r="K415" s="1"/>
      <c r="L415" s="1"/>
    </row>
    <row r="416" spans="5:12" ht="13">
      <c r="E416" s="1"/>
      <c r="J416" s="1"/>
      <c r="K416" s="1"/>
      <c r="L416" s="1"/>
    </row>
    <row r="417" spans="5:12" ht="13">
      <c r="E417" s="1"/>
      <c r="J417" s="1"/>
      <c r="K417" s="1"/>
      <c r="L417" s="1"/>
    </row>
    <row r="418" spans="5:12" ht="13">
      <c r="E418" s="1"/>
      <c r="J418" s="1"/>
      <c r="K418" s="1"/>
      <c r="L418" s="1"/>
    </row>
    <row r="419" spans="5:12" ht="13">
      <c r="E419" s="1"/>
      <c r="J419" s="1"/>
      <c r="K419" s="1"/>
      <c r="L419" s="1"/>
    </row>
    <row r="420" spans="5:12" ht="13">
      <c r="E420" s="1"/>
      <c r="J420" s="1"/>
      <c r="K420" s="1"/>
      <c r="L420" s="1"/>
    </row>
    <row r="421" spans="5:12" ht="13">
      <c r="E421" s="1"/>
      <c r="J421" s="1"/>
      <c r="K421" s="1"/>
      <c r="L421" s="1"/>
    </row>
    <row r="422" spans="5:12" ht="13">
      <c r="E422" s="1"/>
      <c r="J422" s="1"/>
      <c r="K422" s="1"/>
      <c r="L422" s="1"/>
    </row>
    <row r="423" spans="5:12" ht="13">
      <c r="E423" s="1"/>
      <c r="J423" s="1"/>
      <c r="K423" s="1"/>
      <c r="L423" s="1"/>
    </row>
    <row r="424" spans="5:12" ht="13">
      <c r="E424" s="1"/>
      <c r="J424" s="1"/>
      <c r="K424" s="1"/>
      <c r="L424" s="1"/>
    </row>
    <row r="425" spans="5:12" ht="13">
      <c r="E425" s="1"/>
      <c r="J425" s="1"/>
      <c r="K425" s="1"/>
      <c r="L425" s="1"/>
    </row>
    <row r="426" spans="5:12" ht="13">
      <c r="E426" s="1"/>
      <c r="J426" s="1"/>
      <c r="K426" s="1"/>
      <c r="L426" s="1"/>
    </row>
    <row r="427" spans="5:12" ht="13">
      <c r="E427" s="1"/>
      <c r="J427" s="1"/>
      <c r="K427" s="1"/>
      <c r="L427" s="1"/>
    </row>
    <row r="428" spans="5:12" ht="13">
      <c r="E428" s="1"/>
      <c r="J428" s="1"/>
      <c r="K428" s="1"/>
      <c r="L428" s="1"/>
    </row>
    <row r="429" spans="5:12" ht="13">
      <c r="E429" s="1"/>
      <c r="J429" s="1"/>
      <c r="K429" s="1"/>
      <c r="L429" s="1"/>
    </row>
    <row r="430" spans="5:12" ht="13">
      <c r="E430" s="1"/>
      <c r="J430" s="1"/>
      <c r="K430" s="1"/>
      <c r="L430" s="1"/>
    </row>
    <row r="431" spans="5:12" ht="13">
      <c r="E431" s="1"/>
      <c r="J431" s="1"/>
      <c r="K431" s="1"/>
      <c r="L431" s="1"/>
    </row>
    <row r="432" spans="5:12" ht="13">
      <c r="E432" s="1"/>
      <c r="J432" s="1"/>
      <c r="K432" s="1"/>
      <c r="L432" s="1"/>
    </row>
    <row r="433" spans="5:12" ht="13">
      <c r="E433" s="1"/>
      <c r="J433" s="1"/>
      <c r="K433" s="1"/>
      <c r="L433" s="1"/>
    </row>
    <row r="434" spans="5:12" ht="13">
      <c r="E434" s="1"/>
      <c r="J434" s="1"/>
      <c r="K434" s="1"/>
      <c r="L434" s="1"/>
    </row>
    <row r="435" spans="5:12" ht="13">
      <c r="E435" s="1"/>
      <c r="J435" s="1"/>
      <c r="K435" s="1"/>
      <c r="L435" s="1"/>
    </row>
    <row r="436" spans="5:12" ht="13">
      <c r="E436" s="1"/>
      <c r="J436" s="1"/>
      <c r="K436" s="1"/>
      <c r="L436" s="1"/>
    </row>
    <row r="437" spans="5:12" ht="13">
      <c r="E437" s="1"/>
      <c r="J437" s="1"/>
      <c r="K437" s="1"/>
      <c r="L437" s="1"/>
    </row>
    <row r="438" spans="5:12" ht="13">
      <c r="E438" s="1"/>
      <c r="J438" s="1"/>
      <c r="K438" s="1"/>
      <c r="L438" s="1"/>
    </row>
    <row r="439" spans="5:12" ht="13">
      <c r="E439" s="1"/>
      <c r="J439" s="1"/>
      <c r="K439" s="1"/>
      <c r="L439" s="1"/>
    </row>
    <row r="440" spans="5:12" ht="13">
      <c r="E440" s="1"/>
      <c r="J440" s="1"/>
      <c r="K440" s="1"/>
      <c r="L440" s="1"/>
    </row>
    <row r="441" spans="5:12" ht="13">
      <c r="E441" s="1"/>
      <c r="J441" s="1"/>
      <c r="K441" s="1"/>
      <c r="L441" s="1"/>
    </row>
    <row r="442" spans="5:12" ht="13">
      <c r="E442" s="1"/>
      <c r="J442" s="1"/>
      <c r="K442" s="1"/>
      <c r="L442" s="1"/>
    </row>
    <row r="443" spans="5:12" ht="13">
      <c r="E443" s="1"/>
      <c r="J443" s="1"/>
      <c r="K443" s="1"/>
      <c r="L443" s="1"/>
    </row>
    <row r="444" spans="5:12" ht="13">
      <c r="E444" s="1"/>
      <c r="J444" s="1"/>
      <c r="K444" s="1"/>
      <c r="L444" s="1"/>
    </row>
    <row r="445" spans="5:12" ht="13">
      <c r="E445" s="1"/>
      <c r="J445" s="1"/>
      <c r="K445" s="1"/>
      <c r="L445" s="1"/>
    </row>
    <row r="446" spans="5:12" ht="13">
      <c r="E446" s="1"/>
      <c r="J446" s="1"/>
      <c r="K446" s="1"/>
      <c r="L446" s="1"/>
    </row>
    <row r="447" spans="5:12" ht="13">
      <c r="E447" s="1"/>
      <c r="J447" s="1"/>
      <c r="K447" s="1"/>
      <c r="L447" s="1"/>
    </row>
    <row r="448" spans="5:12" ht="13">
      <c r="E448" s="1"/>
      <c r="J448" s="1"/>
      <c r="K448" s="1"/>
      <c r="L448" s="1"/>
    </row>
    <row r="449" spans="5:12" ht="13">
      <c r="E449" s="1"/>
      <c r="J449" s="1"/>
      <c r="K449" s="1"/>
      <c r="L449" s="1"/>
    </row>
    <row r="450" spans="5:12" ht="13">
      <c r="E450" s="1"/>
      <c r="J450" s="1"/>
      <c r="K450" s="1"/>
      <c r="L450" s="1"/>
    </row>
    <row r="451" spans="5:12" ht="13">
      <c r="E451" s="1"/>
      <c r="J451" s="1"/>
      <c r="K451" s="1"/>
      <c r="L451" s="1"/>
    </row>
    <row r="452" spans="5:12" ht="13">
      <c r="E452" s="1"/>
      <c r="J452" s="1"/>
      <c r="K452" s="1"/>
      <c r="L452" s="1"/>
    </row>
    <row r="453" spans="5:12" ht="13">
      <c r="E453" s="1"/>
      <c r="J453" s="1"/>
      <c r="K453" s="1"/>
      <c r="L453" s="1"/>
    </row>
    <row r="454" spans="5:12" ht="13">
      <c r="E454" s="1"/>
      <c r="J454" s="1"/>
      <c r="K454" s="1"/>
      <c r="L454" s="1"/>
    </row>
    <row r="455" spans="5:12" ht="13">
      <c r="E455" s="1"/>
      <c r="J455" s="1"/>
      <c r="K455" s="1"/>
      <c r="L455" s="1"/>
    </row>
    <row r="456" spans="5:12" ht="13">
      <c r="E456" s="1"/>
      <c r="J456" s="1"/>
      <c r="K456" s="1"/>
      <c r="L456" s="1"/>
    </row>
    <row r="457" spans="5:12" ht="13">
      <c r="E457" s="1"/>
      <c r="J457" s="1"/>
      <c r="K457" s="1"/>
      <c r="L457" s="1"/>
    </row>
    <row r="458" spans="5:12" ht="13">
      <c r="E458" s="1"/>
      <c r="J458" s="1"/>
      <c r="K458" s="1"/>
      <c r="L458" s="1"/>
    </row>
    <row r="459" spans="5:12" ht="13">
      <c r="E459" s="1"/>
      <c r="J459" s="1"/>
      <c r="K459" s="1"/>
      <c r="L459" s="1"/>
    </row>
    <row r="460" spans="5:12" ht="13">
      <c r="E460" s="1"/>
      <c r="J460" s="1"/>
      <c r="K460" s="1"/>
      <c r="L460" s="1"/>
    </row>
    <row r="461" spans="5:12" ht="13">
      <c r="E461" s="1"/>
      <c r="J461" s="1"/>
      <c r="K461" s="1"/>
      <c r="L461" s="1"/>
    </row>
    <row r="462" spans="5:12" ht="13">
      <c r="E462" s="1"/>
      <c r="J462" s="1"/>
      <c r="K462" s="1"/>
      <c r="L462" s="1"/>
    </row>
    <row r="463" spans="5:12" ht="13">
      <c r="E463" s="1"/>
      <c r="J463" s="1"/>
      <c r="K463" s="1"/>
      <c r="L463" s="1"/>
    </row>
    <row r="464" spans="5:12" ht="13">
      <c r="E464" s="1"/>
      <c r="J464" s="1"/>
      <c r="K464" s="1"/>
      <c r="L464" s="1"/>
    </row>
    <row r="465" spans="5:12" ht="13">
      <c r="E465" s="1"/>
      <c r="J465" s="1"/>
      <c r="K465" s="1"/>
      <c r="L465" s="1"/>
    </row>
    <row r="466" spans="5:12" ht="13">
      <c r="E466" s="1"/>
      <c r="J466" s="1"/>
      <c r="K466" s="1"/>
      <c r="L466" s="1"/>
    </row>
    <row r="467" spans="5:12" ht="13">
      <c r="E467" s="1"/>
      <c r="J467" s="1"/>
      <c r="K467" s="1"/>
      <c r="L467" s="1"/>
    </row>
    <row r="468" spans="5:12" ht="13">
      <c r="E468" s="1"/>
      <c r="J468" s="1"/>
      <c r="K468" s="1"/>
      <c r="L468" s="1"/>
    </row>
    <row r="469" spans="5:12" ht="13">
      <c r="E469" s="1"/>
      <c r="J469" s="1"/>
      <c r="K469" s="1"/>
      <c r="L469" s="1"/>
    </row>
    <row r="470" spans="5:12" ht="13">
      <c r="E470" s="1"/>
      <c r="J470" s="1"/>
      <c r="K470" s="1"/>
      <c r="L470" s="1"/>
    </row>
    <row r="471" spans="5:12" ht="13">
      <c r="E471" s="1"/>
      <c r="J471" s="1"/>
      <c r="K471" s="1"/>
      <c r="L471" s="1"/>
    </row>
    <row r="472" spans="5:12" ht="13">
      <c r="E472" s="1"/>
      <c r="J472" s="1"/>
      <c r="K472" s="1"/>
      <c r="L472" s="1"/>
    </row>
    <row r="473" spans="5:12" ht="13">
      <c r="E473" s="1"/>
      <c r="J473" s="1"/>
      <c r="K473" s="1"/>
      <c r="L473" s="1"/>
    </row>
    <row r="474" spans="5:12" ht="13">
      <c r="E474" s="1"/>
      <c r="J474" s="1"/>
      <c r="K474" s="1"/>
      <c r="L474" s="1"/>
    </row>
    <row r="475" spans="5:12" ht="13">
      <c r="E475" s="1"/>
      <c r="J475" s="1"/>
      <c r="K475" s="1"/>
      <c r="L475" s="1"/>
    </row>
    <row r="476" spans="5:12" ht="13">
      <c r="E476" s="1"/>
      <c r="J476" s="1"/>
      <c r="K476" s="1"/>
      <c r="L476" s="1"/>
    </row>
    <row r="477" spans="5:12" ht="13">
      <c r="E477" s="1"/>
      <c r="J477" s="1"/>
      <c r="K477" s="1"/>
      <c r="L477" s="1"/>
    </row>
    <row r="478" spans="5:12" ht="13">
      <c r="E478" s="1"/>
      <c r="J478" s="1"/>
      <c r="K478" s="1"/>
      <c r="L478" s="1"/>
    </row>
    <row r="479" spans="5:12" ht="13">
      <c r="E479" s="1"/>
      <c r="J479" s="1"/>
      <c r="K479" s="1"/>
      <c r="L479" s="1"/>
    </row>
    <row r="480" spans="5:12" ht="13">
      <c r="E480" s="1"/>
      <c r="J480" s="1"/>
      <c r="K480" s="1"/>
      <c r="L480" s="1"/>
    </row>
    <row r="481" spans="5:12" ht="13">
      <c r="E481" s="1"/>
      <c r="J481" s="1"/>
      <c r="K481" s="1"/>
      <c r="L481" s="1"/>
    </row>
    <row r="482" spans="5:12" ht="13">
      <c r="E482" s="1"/>
      <c r="J482" s="1"/>
      <c r="K482" s="1"/>
      <c r="L482" s="1"/>
    </row>
    <row r="483" spans="5:12" ht="13">
      <c r="E483" s="1"/>
      <c r="J483" s="1"/>
      <c r="K483" s="1"/>
      <c r="L483" s="1"/>
    </row>
    <row r="484" spans="5:12" ht="13">
      <c r="E484" s="1"/>
      <c r="J484" s="1"/>
      <c r="K484" s="1"/>
      <c r="L484" s="1"/>
    </row>
    <row r="485" spans="5:12" ht="13">
      <c r="E485" s="1"/>
      <c r="J485" s="1"/>
      <c r="K485" s="1"/>
      <c r="L485" s="1"/>
    </row>
    <row r="486" spans="5:12" ht="13">
      <c r="E486" s="1"/>
      <c r="J486" s="1"/>
      <c r="K486" s="1"/>
      <c r="L486" s="1"/>
    </row>
    <row r="487" spans="5:12" ht="13">
      <c r="E487" s="1"/>
      <c r="J487" s="1"/>
      <c r="K487" s="1"/>
      <c r="L487" s="1"/>
    </row>
    <row r="488" spans="5:12" ht="13">
      <c r="E488" s="1"/>
      <c r="J488" s="1"/>
      <c r="K488" s="1"/>
      <c r="L488" s="1"/>
    </row>
    <row r="489" spans="5:12" ht="13">
      <c r="E489" s="1"/>
      <c r="J489" s="1"/>
      <c r="K489" s="1"/>
      <c r="L489" s="1"/>
    </row>
    <row r="490" spans="5:12" ht="13">
      <c r="E490" s="1"/>
      <c r="J490" s="1"/>
      <c r="K490" s="1"/>
      <c r="L490" s="1"/>
    </row>
    <row r="491" spans="5:12" ht="13">
      <c r="E491" s="1"/>
      <c r="J491" s="1"/>
      <c r="K491" s="1"/>
      <c r="L491" s="1"/>
    </row>
    <row r="492" spans="5:12" ht="13">
      <c r="E492" s="1"/>
      <c r="J492" s="1"/>
      <c r="K492" s="1"/>
      <c r="L492" s="1"/>
    </row>
    <row r="493" spans="5:12" ht="13">
      <c r="E493" s="1"/>
      <c r="J493" s="1"/>
      <c r="K493" s="1"/>
      <c r="L493" s="1"/>
    </row>
    <row r="494" spans="5:12" ht="13">
      <c r="E494" s="1"/>
      <c r="J494" s="1"/>
      <c r="K494" s="1"/>
      <c r="L494" s="1"/>
    </row>
    <row r="495" spans="5:12" ht="13">
      <c r="E495" s="1"/>
      <c r="J495" s="1"/>
      <c r="K495" s="1"/>
      <c r="L495" s="1"/>
    </row>
    <row r="496" spans="5:12" ht="13">
      <c r="E496" s="1"/>
      <c r="J496" s="1"/>
      <c r="K496" s="1"/>
      <c r="L496" s="1"/>
    </row>
    <row r="497" spans="5:12" ht="13">
      <c r="E497" s="1"/>
      <c r="J497" s="1"/>
      <c r="K497" s="1"/>
      <c r="L497" s="1"/>
    </row>
    <row r="498" spans="5:12" ht="13">
      <c r="E498" s="1"/>
      <c r="J498" s="1"/>
      <c r="K498" s="1"/>
      <c r="L498" s="1"/>
    </row>
    <row r="499" spans="5:12" ht="13">
      <c r="E499" s="1"/>
      <c r="J499" s="1"/>
      <c r="K499" s="1"/>
      <c r="L499" s="1"/>
    </row>
    <row r="500" spans="5:12" ht="13">
      <c r="E500" s="1"/>
      <c r="J500" s="1"/>
      <c r="K500" s="1"/>
      <c r="L500" s="1"/>
    </row>
    <row r="501" spans="5:12" ht="13">
      <c r="E501" s="1"/>
      <c r="J501" s="1"/>
      <c r="K501" s="1"/>
      <c r="L501" s="1"/>
    </row>
    <row r="502" spans="5:12" ht="13">
      <c r="E502" s="1"/>
      <c r="J502" s="1"/>
      <c r="K502" s="1"/>
      <c r="L502" s="1"/>
    </row>
    <row r="503" spans="5:12" ht="13">
      <c r="E503" s="1"/>
      <c r="J503" s="1"/>
      <c r="K503" s="1"/>
      <c r="L503" s="1"/>
    </row>
    <row r="504" spans="5:12" ht="13">
      <c r="E504" s="1"/>
      <c r="J504" s="1"/>
      <c r="K504" s="1"/>
      <c r="L504" s="1"/>
    </row>
    <row r="505" spans="5:12" ht="13">
      <c r="E505" s="1"/>
      <c r="J505" s="1"/>
      <c r="K505" s="1"/>
      <c r="L505" s="1"/>
    </row>
    <row r="506" spans="5:12" ht="13">
      <c r="E506" s="1"/>
      <c r="J506" s="1"/>
      <c r="K506" s="1"/>
      <c r="L506" s="1"/>
    </row>
    <row r="507" spans="5:12" ht="13">
      <c r="E507" s="1"/>
      <c r="J507" s="1"/>
      <c r="K507" s="1"/>
      <c r="L507" s="1"/>
    </row>
    <row r="508" spans="5:12" ht="13">
      <c r="E508" s="1"/>
      <c r="J508" s="1"/>
      <c r="K508" s="1"/>
      <c r="L508" s="1"/>
    </row>
    <row r="509" spans="5:12" ht="13">
      <c r="E509" s="1"/>
      <c r="J509" s="1"/>
      <c r="K509" s="1"/>
      <c r="L509" s="1"/>
    </row>
    <row r="510" spans="5:12" ht="13">
      <c r="E510" s="1"/>
      <c r="J510" s="1"/>
      <c r="K510" s="1"/>
      <c r="L510" s="1"/>
    </row>
    <row r="511" spans="5:12" ht="13">
      <c r="E511" s="1"/>
      <c r="J511" s="1"/>
      <c r="K511" s="1"/>
      <c r="L511" s="1"/>
    </row>
    <row r="512" spans="5:12" ht="13">
      <c r="E512" s="1"/>
      <c r="J512" s="1"/>
      <c r="K512" s="1"/>
      <c r="L512" s="1"/>
    </row>
    <row r="513" spans="5:12" ht="13">
      <c r="E513" s="1"/>
      <c r="J513" s="1"/>
      <c r="K513" s="1"/>
      <c r="L513" s="1"/>
    </row>
    <row r="514" spans="5:12" ht="13">
      <c r="E514" s="1"/>
      <c r="J514" s="1"/>
      <c r="K514" s="1"/>
      <c r="L514" s="1"/>
    </row>
    <row r="515" spans="5:12" ht="13">
      <c r="E515" s="1"/>
      <c r="J515" s="1"/>
      <c r="K515" s="1"/>
      <c r="L515" s="1"/>
    </row>
    <row r="516" spans="5:12" ht="13">
      <c r="E516" s="1"/>
      <c r="J516" s="1"/>
      <c r="K516" s="1"/>
      <c r="L516" s="1"/>
    </row>
    <row r="517" spans="5:12" ht="13">
      <c r="E517" s="1"/>
      <c r="J517" s="1"/>
      <c r="K517" s="1"/>
      <c r="L517" s="1"/>
    </row>
    <row r="518" spans="5:12" ht="13">
      <c r="E518" s="1"/>
      <c r="J518" s="1"/>
      <c r="K518" s="1"/>
      <c r="L518" s="1"/>
    </row>
    <row r="519" spans="5:12" ht="13">
      <c r="E519" s="1"/>
      <c r="J519" s="1"/>
      <c r="K519" s="1"/>
      <c r="L519" s="1"/>
    </row>
    <row r="520" spans="5:12" ht="13">
      <c r="E520" s="1"/>
      <c r="J520" s="1"/>
      <c r="K520" s="1"/>
      <c r="L520" s="1"/>
    </row>
    <row r="521" spans="5:12" ht="13">
      <c r="E521" s="1"/>
      <c r="J521" s="1"/>
      <c r="K521" s="1"/>
      <c r="L521" s="1"/>
    </row>
    <row r="522" spans="5:12" ht="13">
      <c r="E522" s="1"/>
      <c r="J522" s="1"/>
      <c r="K522" s="1"/>
      <c r="L522" s="1"/>
    </row>
    <row r="523" spans="5:12" ht="13">
      <c r="E523" s="1"/>
      <c r="J523" s="1"/>
      <c r="K523" s="1"/>
      <c r="L523" s="1"/>
    </row>
    <row r="524" spans="5:12" ht="13">
      <c r="E524" s="1"/>
      <c r="J524" s="1"/>
      <c r="K524" s="1"/>
      <c r="L524" s="1"/>
    </row>
    <row r="525" spans="5:12" ht="13">
      <c r="E525" s="1"/>
      <c r="J525" s="1"/>
      <c r="K525" s="1"/>
      <c r="L525" s="1"/>
    </row>
    <row r="526" spans="5:12" ht="13">
      <c r="E526" s="1"/>
      <c r="J526" s="1"/>
      <c r="K526" s="1"/>
      <c r="L526" s="1"/>
    </row>
    <row r="527" spans="5:12" ht="13">
      <c r="E527" s="1"/>
      <c r="J527" s="1"/>
      <c r="K527" s="1"/>
      <c r="L527" s="1"/>
    </row>
    <row r="528" spans="5:12" ht="13">
      <c r="E528" s="1"/>
      <c r="J528" s="1"/>
      <c r="K528" s="1"/>
      <c r="L528" s="1"/>
    </row>
    <row r="529" spans="5:12" ht="13">
      <c r="E529" s="1"/>
      <c r="J529" s="1"/>
      <c r="K529" s="1"/>
      <c r="L529" s="1"/>
    </row>
    <row r="530" spans="5:12" ht="13">
      <c r="E530" s="1"/>
      <c r="J530" s="1"/>
      <c r="K530" s="1"/>
      <c r="L530" s="1"/>
    </row>
    <row r="531" spans="5:12" ht="13">
      <c r="E531" s="1"/>
      <c r="J531" s="1"/>
      <c r="K531" s="1"/>
      <c r="L531" s="1"/>
    </row>
    <row r="532" spans="5:12" ht="13">
      <c r="E532" s="1"/>
      <c r="J532" s="1"/>
      <c r="K532" s="1"/>
      <c r="L532" s="1"/>
    </row>
    <row r="533" spans="5:12" ht="13">
      <c r="E533" s="1"/>
      <c r="J533" s="1"/>
      <c r="K533" s="1"/>
      <c r="L533" s="1"/>
    </row>
    <row r="534" spans="5:12" ht="13">
      <c r="E534" s="1"/>
      <c r="J534" s="1"/>
      <c r="K534" s="1"/>
      <c r="L534" s="1"/>
    </row>
    <row r="535" spans="5:12" ht="13">
      <c r="E535" s="1"/>
      <c r="J535" s="1"/>
      <c r="K535" s="1"/>
      <c r="L535" s="1"/>
    </row>
    <row r="536" spans="5:12" ht="13">
      <c r="E536" s="1"/>
      <c r="J536" s="1"/>
      <c r="K536" s="1"/>
      <c r="L536" s="1"/>
    </row>
    <row r="537" spans="5:12" ht="13">
      <c r="E537" s="1"/>
      <c r="J537" s="1"/>
      <c r="K537" s="1"/>
      <c r="L537" s="1"/>
    </row>
    <row r="538" spans="5:12" ht="13">
      <c r="E538" s="1"/>
      <c r="J538" s="1"/>
      <c r="K538" s="1"/>
      <c r="L538" s="1"/>
    </row>
    <row r="539" spans="5:12" ht="13">
      <c r="E539" s="1"/>
      <c r="J539" s="1"/>
      <c r="K539" s="1"/>
      <c r="L539" s="1"/>
    </row>
    <row r="540" spans="5:12" ht="13">
      <c r="E540" s="1"/>
      <c r="J540" s="1"/>
      <c r="K540" s="1"/>
      <c r="L540" s="1"/>
    </row>
    <row r="541" spans="5:12" ht="13">
      <c r="E541" s="1"/>
      <c r="J541" s="1"/>
      <c r="K541" s="1"/>
      <c r="L541" s="1"/>
    </row>
    <row r="542" spans="5:12" ht="13">
      <c r="E542" s="1"/>
      <c r="J542" s="1"/>
      <c r="K542" s="1"/>
      <c r="L542" s="1"/>
    </row>
    <row r="543" spans="5:12" ht="13">
      <c r="E543" s="1"/>
      <c r="J543" s="1"/>
      <c r="K543" s="1"/>
      <c r="L543" s="1"/>
    </row>
    <row r="544" spans="5:12" ht="13">
      <c r="E544" s="1"/>
      <c r="J544" s="1"/>
      <c r="K544" s="1"/>
      <c r="L544" s="1"/>
    </row>
    <row r="545" spans="5:12" ht="13">
      <c r="E545" s="1"/>
      <c r="J545" s="1"/>
      <c r="K545" s="1"/>
      <c r="L545" s="1"/>
    </row>
    <row r="546" spans="5:12" ht="13">
      <c r="E546" s="1"/>
      <c r="J546" s="1"/>
      <c r="K546" s="1"/>
      <c r="L546" s="1"/>
    </row>
    <row r="547" spans="5:12" ht="13">
      <c r="E547" s="1"/>
      <c r="J547" s="1"/>
      <c r="K547" s="1"/>
      <c r="L547" s="1"/>
    </row>
    <row r="548" spans="5:12" ht="13">
      <c r="E548" s="1"/>
      <c r="J548" s="1"/>
      <c r="K548" s="1"/>
      <c r="L548" s="1"/>
    </row>
    <row r="549" spans="5:12" ht="13">
      <c r="E549" s="1"/>
      <c r="J549" s="1"/>
      <c r="K549" s="1"/>
      <c r="L549" s="1"/>
    </row>
    <row r="550" spans="5:12" ht="13">
      <c r="E550" s="1"/>
      <c r="J550" s="1"/>
      <c r="K550" s="1"/>
      <c r="L550" s="1"/>
    </row>
    <row r="551" spans="5:12" ht="13">
      <c r="E551" s="1"/>
      <c r="J551" s="1"/>
      <c r="K551" s="1"/>
      <c r="L551" s="1"/>
    </row>
    <row r="552" spans="5:12" ht="13">
      <c r="E552" s="1"/>
      <c r="J552" s="1"/>
      <c r="K552" s="1"/>
      <c r="L552" s="1"/>
    </row>
    <row r="553" spans="5:12" ht="13">
      <c r="E553" s="1"/>
      <c r="J553" s="1"/>
      <c r="K553" s="1"/>
      <c r="L553" s="1"/>
    </row>
    <row r="554" spans="5:12" ht="13">
      <c r="E554" s="1"/>
      <c r="J554" s="1"/>
      <c r="K554" s="1"/>
      <c r="L554" s="1"/>
    </row>
    <row r="555" spans="5:12" ht="13">
      <c r="E555" s="1"/>
      <c r="J555" s="1"/>
      <c r="K555" s="1"/>
      <c r="L555" s="1"/>
    </row>
    <row r="556" spans="5:12" ht="13">
      <c r="E556" s="1"/>
      <c r="J556" s="1"/>
      <c r="K556" s="1"/>
      <c r="L556" s="1"/>
    </row>
    <row r="557" spans="5:12" ht="13">
      <c r="E557" s="1"/>
      <c r="J557" s="1"/>
      <c r="K557" s="1"/>
      <c r="L557" s="1"/>
    </row>
    <row r="558" spans="5:12" ht="13">
      <c r="E558" s="1"/>
      <c r="J558" s="1"/>
      <c r="K558" s="1"/>
      <c r="L558" s="1"/>
    </row>
    <row r="559" spans="5:12" ht="13">
      <c r="E559" s="1"/>
      <c r="J559" s="1"/>
      <c r="K559" s="1"/>
      <c r="L559" s="1"/>
    </row>
    <row r="560" spans="5:12" ht="13">
      <c r="E560" s="1"/>
      <c r="J560" s="1"/>
      <c r="K560" s="1"/>
      <c r="L560" s="1"/>
    </row>
    <row r="561" spans="5:12" ht="13">
      <c r="E561" s="1"/>
      <c r="J561" s="1"/>
      <c r="K561" s="1"/>
      <c r="L561" s="1"/>
    </row>
    <row r="562" spans="5:12" ht="13">
      <c r="E562" s="1"/>
      <c r="J562" s="1"/>
      <c r="K562" s="1"/>
      <c r="L562" s="1"/>
    </row>
    <row r="563" spans="5:12" ht="13">
      <c r="E563" s="1"/>
      <c r="J563" s="1"/>
      <c r="K563" s="1"/>
      <c r="L563" s="1"/>
    </row>
    <row r="564" spans="5:12" ht="13">
      <c r="E564" s="1"/>
      <c r="J564" s="1"/>
      <c r="K564" s="1"/>
      <c r="L564" s="1"/>
    </row>
    <row r="565" spans="5:12" ht="13">
      <c r="E565" s="1"/>
      <c r="J565" s="1"/>
      <c r="K565" s="1"/>
      <c r="L565" s="1"/>
    </row>
    <row r="566" spans="5:12" ht="13">
      <c r="E566" s="1"/>
      <c r="J566" s="1"/>
      <c r="K566" s="1"/>
      <c r="L566" s="1"/>
    </row>
    <row r="567" spans="5:12" ht="13">
      <c r="E567" s="1"/>
      <c r="J567" s="1"/>
      <c r="K567" s="1"/>
      <c r="L567" s="1"/>
    </row>
    <row r="568" spans="5:12" ht="13">
      <c r="E568" s="1"/>
      <c r="J568" s="1"/>
      <c r="K568" s="1"/>
      <c r="L568" s="1"/>
    </row>
    <row r="569" spans="5:12" ht="13">
      <c r="E569" s="1"/>
      <c r="J569" s="1"/>
      <c r="K569" s="1"/>
      <c r="L569" s="1"/>
    </row>
    <row r="570" spans="5:12" ht="13">
      <c r="E570" s="1"/>
      <c r="J570" s="1"/>
      <c r="K570" s="1"/>
      <c r="L570" s="1"/>
    </row>
    <row r="571" spans="5:12" ht="13">
      <c r="E571" s="1"/>
      <c r="J571" s="1"/>
      <c r="K571" s="1"/>
      <c r="L571" s="1"/>
    </row>
    <row r="572" spans="5:12" ht="13">
      <c r="E572" s="1"/>
      <c r="J572" s="1"/>
      <c r="K572" s="1"/>
      <c r="L572" s="1"/>
    </row>
    <row r="573" spans="5:12" ht="13">
      <c r="E573" s="1"/>
      <c r="J573" s="1"/>
      <c r="K573" s="1"/>
      <c r="L573" s="1"/>
    </row>
    <row r="574" spans="5:12" ht="13">
      <c r="E574" s="1"/>
      <c r="J574" s="1"/>
      <c r="K574" s="1"/>
      <c r="L574" s="1"/>
    </row>
    <row r="575" spans="5:12" ht="13">
      <c r="E575" s="1"/>
      <c r="J575" s="1"/>
      <c r="K575" s="1"/>
      <c r="L575" s="1"/>
    </row>
    <row r="576" spans="5:12" ht="13">
      <c r="E576" s="1"/>
      <c r="J576" s="1"/>
      <c r="K576" s="1"/>
      <c r="L576" s="1"/>
    </row>
    <row r="577" spans="5:12" ht="13">
      <c r="E577" s="1"/>
      <c r="J577" s="1"/>
      <c r="K577" s="1"/>
      <c r="L577" s="1"/>
    </row>
    <row r="578" spans="5:12" ht="13">
      <c r="E578" s="1"/>
      <c r="J578" s="1"/>
      <c r="K578" s="1"/>
      <c r="L578" s="1"/>
    </row>
    <row r="579" spans="5:12" ht="13">
      <c r="E579" s="1"/>
      <c r="J579" s="1"/>
      <c r="K579" s="1"/>
      <c r="L579" s="1"/>
    </row>
    <row r="580" spans="5:12" ht="13">
      <c r="E580" s="1"/>
      <c r="J580" s="1"/>
      <c r="K580" s="1"/>
      <c r="L580" s="1"/>
    </row>
    <row r="581" spans="5:12" ht="13">
      <c r="E581" s="1"/>
      <c r="J581" s="1"/>
      <c r="K581" s="1"/>
      <c r="L581" s="1"/>
    </row>
    <row r="582" spans="5:12" ht="13">
      <c r="E582" s="1"/>
      <c r="J582" s="1"/>
      <c r="K582" s="1"/>
      <c r="L582" s="1"/>
    </row>
    <row r="583" spans="5:12" ht="13">
      <c r="E583" s="1"/>
      <c r="J583" s="1"/>
      <c r="K583" s="1"/>
      <c r="L583" s="1"/>
    </row>
    <row r="584" spans="5:12" ht="13">
      <c r="E584" s="1"/>
      <c r="J584" s="1"/>
      <c r="K584" s="1"/>
      <c r="L584" s="1"/>
    </row>
    <row r="585" spans="5:12" ht="13">
      <c r="E585" s="1"/>
      <c r="J585" s="1"/>
      <c r="K585" s="1"/>
      <c r="L585" s="1"/>
    </row>
    <row r="586" spans="5:12" ht="13">
      <c r="E586" s="1"/>
      <c r="J586" s="1"/>
      <c r="K586" s="1"/>
      <c r="L586" s="1"/>
    </row>
    <row r="587" spans="5:12" ht="13">
      <c r="E587" s="1"/>
      <c r="J587" s="1"/>
      <c r="K587" s="1"/>
      <c r="L587" s="1"/>
    </row>
    <row r="588" spans="5:12" ht="13">
      <c r="E588" s="1"/>
      <c r="J588" s="1"/>
      <c r="K588" s="1"/>
      <c r="L588" s="1"/>
    </row>
    <row r="589" spans="5:12" ht="13">
      <c r="E589" s="1"/>
      <c r="J589" s="1"/>
      <c r="K589" s="1"/>
      <c r="L589" s="1"/>
    </row>
    <row r="590" spans="5:12" ht="13">
      <c r="E590" s="1"/>
      <c r="J590" s="1"/>
      <c r="K590" s="1"/>
      <c r="L590" s="1"/>
    </row>
    <row r="591" spans="5:12" ht="13">
      <c r="E591" s="1"/>
      <c r="J591" s="1"/>
      <c r="K591" s="1"/>
      <c r="L591" s="1"/>
    </row>
    <row r="592" spans="5:12" ht="13">
      <c r="E592" s="1"/>
      <c r="J592" s="1"/>
      <c r="K592" s="1"/>
      <c r="L592" s="1"/>
    </row>
    <row r="593" spans="5:12" ht="13">
      <c r="E593" s="1"/>
      <c r="J593" s="1"/>
      <c r="K593" s="1"/>
      <c r="L593" s="1"/>
    </row>
    <row r="594" spans="5:12" ht="13">
      <c r="E594" s="1"/>
      <c r="J594" s="1"/>
      <c r="K594" s="1"/>
      <c r="L594" s="1"/>
    </row>
    <row r="595" spans="5:12" ht="13">
      <c r="E595" s="1"/>
      <c r="J595" s="1"/>
      <c r="K595" s="1"/>
      <c r="L595" s="1"/>
    </row>
    <row r="596" spans="5:12" ht="13">
      <c r="E596" s="1"/>
      <c r="J596" s="1"/>
      <c r="K596" s="1"/>
      <c r="L596" s="1"/>
    </row>
    <row r="597" spans="5:12" ht="13">
      <c r="E597" s="1"/>
      <c r="J597" s="1"/>
      <c r="K597" s="1"/>
      <c r="L597" s="1"/>
    </row>
    <row r="598" spans="5:12" ht="13">
      <c r="E598" s="1"/>
      <c r="J598" s="1"/>
      <c r="K598" s="1"/>
      <c r="L598" s="1"/>
    </row>
    <row r="599" spans="5:12" ht="13">
      <c r="E599" s="1"/>
      <c r="J599" s="1"/>
      <c r="K599" s="1"/>
      <c r="L599" s="1"/>
    </row>
    <row r="600" spans="5:12" ht="13">
      <c r="E600" s="1"/>
      <c r="J600" s="1"/>
      <c r="K600" s="1"/>
      <c r="L600" s="1"/>
    </row>
    <row r="601" spans="5:12" ht="13">
      <c r="E601" s="1"/>
      <c r="J601" s="1"/>
      <c r="K601" s="1"/>
      <c r="L601" s="1"/>
    </row>
    <row r="602" spans="5:12" ht="13">
      <c r="E602" s="1"/>
      <c r="J602" s="1"/>
      <c r="K602" s="1"/>
      <c r="L602" s="1"/>
    </row>
    <row r="603" spans="5:12" ht="13">
      <c r="E603" s="1"/>
      <c r="J603" s="1"/>
      <c r="K603" s="1"/>
      <c r="L603" s="1"/>
    </row>
    <row r="604" spans="5:12" ht="13">
      <c r="E604" s="1"/>
      <c r="J604" s="1"/>
      <c r="K604" s="1"/>
      <c r="L604" s="1"/>
    </row>
    <row r="605" spans="5:12" ht="13">
      <c r="E605" s="1"/>
      <c r="J605" s="1"/>
      <c r="K605" s="1"/>
      <c r="L605" s="1"/>
    </row>
    <row r="606" spans="5:12" ht="13">
      <c r="E606" s="1"/>
      <c r="J606" s="1"/>
      <c r="K606" s="1"/>
      <c r="L606" s="1"/>
    </row>
    <row r="607" spans="5:12" ht="13">
      <c r="E607" s="1"/>
      <c r="J607" s="1"/>
      <c r="K607" s="1"/>
      <c r="L607" s="1"/>
    </row>
    <row r="608" spans="5:12" ht="13">
      <c r="E608" s="1"/>
      <c r="J608" s="1"/>
      <c r="K608" s="1"/>
      <c r="L608" s="1"/>
    </row>
    <row r="609" spans="5:12" ht="13">
      <c r="E609" s="1"/>
      <c r="J609" s="1"/>
      <c r="K609" s="1"/>
      <c r="L609" s="1"/>
    </row>
    <row r="610" spans="5:12" ht="13">
      <c r="E610" s="1"/>
      <c r="J610" s="1"/>
      <c r="K610" s="1"/>
      <c r="L610" s="1"/>
    </row>
    <row r="611" spans="5:12" ht="13">
      <c r="E611" s="1"/>
      <c r="J611" s="1"/>
      <c r="K611" s="1"/>
      <c r="L611" s="1"/>
    </row>
    <row r="612" spans="5:12" ht="13">
      <c r="E612" s="1"/>
      <c r="J612" s="1"/>
      <c r="K612" s="1"/>
      <c r="L612" s="1"/>
    </row>
    <row r="613" spans="5:12" ht="13">
      <c r="E613" s="1"/>
      <c r="J613" s="1"/>
      <c r="K613" s="1"/>
      <c r="L613" s="1"/>
    </row>
    <row r="614" spans="5:12" ht="13">
      <c r="E614" s="1"/>
      <c r="J614" s="1"/>
      <c r="K614" s="1"/>
      <c r="L614" s="1"/>
    </row>
    <row r="615" spans="5:12" ht="13">
      <c r="E615" s="1"/>
      <c r="J615" s="1"/>
      <c r="K615" s="1"/>
      <c r="L615" s="1"/>
    </row>
    <row r="616" spans="5:12" ht="13">
      <c r="E616" s="1"/>
      <c r="J616" s="1"/>
      <c r="K616" s="1"/>
      <c r="L616" s="1"/>
    </row>
    <row r="617" spans="5:12" ht="13">
      <c r="E617" s="1"/>
      <c r="J617" s="1"/>
      <c r="K617" s="1"/>
      <c r="L617" s="1"/>
    </row>
    <row r="618" spans="5:12" ht="13">
      <c r="E618" s="1"/>
      <c r="J618" s="1"/>
      <c r="K618" s="1"/>
      <c r="L618" s="1"/>
    </row>
    <row r="619" spans="5:12" ht="13">
      <c r="E619" s="1"/>
      <c r="J619" s="1"/>
      <c r="K619" s="1"/>
      <c r="L619" s="1"/>
    </row>
    <row r="620" spans="5:12" ht="13">
      <c r="E620" s="1"/>
      <c r="J620" s="1"/>
      <c r="K620" s="1"/>
      <c r="L620" s="1"/>
    </row>
    <row r="621" spans="5:12" ht="13">
      <c r="E621" s="1"/>
      <c r="J621" s="1"/>
      <c r="K621" s="1"/>
      <c r="L621" s="1"/>
    </row>
    <row r="622" spans="5:12" ht="13">
      <c r="E622" s="1"/>
      <c r="J622" s="1"/>
      <c r="K622" s="1"/>
      <c r="L622" s="1"/>
    </row>
    <row r="623" spans="5:12" ht="13">
      <c r="E623" s="1"/>
      <c r="J623" s="1"/>
      <c r="K623" s="1"/>
      <c r="L623" s="1"/>
    </row>
    <row r="624" spans="5:12" ht="13">
      <c r="E624" s="1"/>
      <c r="J624" s="1"/>
      <c r="K624" s="1"/>
      <c r="L624" s="1"/>
    </row>
    <row r="625" spans="5:12" ht="13">
      <c r="E625" s="1"/>
      <c r="J625" s="1"/>
      <c r="K625" s="1"/>
      <c r="L625" s="1"/>
    </row>
    <row r="626" spans="5:12" ht="13">
      <c r="E626" s="1"/>
      <c r="J626" s="1"/>
      <c r="K626" s="1"/>
      <c r="L626" s="1"/>
    </row>
    <row r="627" spans="5:12" ht="13">
      <c r="E627" s="1"/>
      <c r="J627" s="1"/>
      <c r="K627" s="1"/>
      <c r="L627" s="1"/>
    </row>
    <row r="628" spans="5:12" ht="13">
      <c r="E628" s="1"/>
      <c r="J628" s="1"/>
      <c r="K628" s="1"/>
      <c r="L628" s="1"/>
    </row>
    <row r="629" spans="5:12" ht="13">
      <c r="E629" s="1"/>
      <c r="J629" s="1"/>
      <c r="K629" s="1"/>
      <c r="L629" s="1"/>
    </row>
    <row r="630" spans="5:12" ht="13">
      <c r="E630" s="1"/>
      <c r="J630" s="1"/>
      <c r="K630" s="1"/>
      <c r="L630" s="1"/>
    </row>
    <row r="631" spans="5:12" ht="13">
      <c r="E631" s="1"/>
      <c r="J631" s="1"/>
      <c r="K631" s="1"/>
      <c r="L631" s="1"/>
    </row>
    <row r="632" spans="5:12" ht="13">
      <c r="E632" s="1"/>
      <c r="J632" s="1"/>
      <c r="K632" s="1"/>
      <c r="L632" s="1"/>
    </row>
    <row r="633" spans="5:12" ht="13">
      <c r="E633" s="1"/>
      <c r="J633" s="1"/>
      <c r="K633" s="1"/>
      <c r="L633" s="1"/>
    </row>
    <row r="634" spans="5:12" ht="13">
      <c r="E634" s="1"/>
      <c r="J634" s="1"/>
      <c r="K634" s="1"/>
      <c r="L634" s="1"/>
    </row>
    <row r="635" spans="5:12" ht="13">
      <c r="E635" s="1"/>
      <c r="J635" s="1"/>
      <c r="K635" s="1"/>
      <c r="L635" s="1"/>
    </row>
    <row r="636" spans="5:12" ht="13">
      <c r="E636" s="1"/>
      <c r="J636" s="1"/>
      <c r="K636" s="1"/>
      <c r="L636" s="1"/>
    </row>
    <row r="637" spans="5:12" ht="13">
      <c r="E637" s="1"/>
      <c r="J637" s="1"/>
      <c r="K637" s="1"/>
      <c r="L637" s="1"/>
    </row>
    <row r="638" spans="5:12" ht="13">
      <c r="E638" s="1"/>
      <c r="J638" s="1"/>
      <c r="K638" s="1"/>
      <c r="L638" s="1"/>
    </row>
    <row r="639" spans="5:12" ht="13">
      <c r="E639" s="1"/>
      <c r="J639" s="1"/>
      <c r="K639" s="1"/>
      <c r="L639" s="1"/>
    </row>
    <row r="640" spans="5:12" ht="13">
      <c r="E640" s="1"/>
      <c r="J640" s="1"/>
      <c r="K640" s="1"/>
      <c r="L640" s="1"/>
    </row>
    <row r="641" spans="5:12" ht="13">
      <c r="E641" s="1"/>
      <c r="J641" s="1"/>
      <c r="K641" s="1"/>
      <c r="L641" s="1"/>
    </row>
    <row r="642" spans="5:12" ht="13">
      <c r="E642" s="1"/>
      <c r="J642" s="1"/>
      <c r="K642" s="1"/>
      <c r="L642" s="1"/>
    </row>
    <row r="643" spans="5:12" ht="13">
      <c r="E643" s="1"/>
      <c r="J643" s="1"/>
      <c r="K643" s="1"/>
      <c r="L643" s="1"/>
    </row>
    <row r="644" spans="5:12" ht="13">
      <c r="E644" s="1"/>
      <c r="J644" s="1"/>
      <c r="K644" s="1"/>
      <c r="L644" s="1"/>
    </row>
    <row r="645" spans="5:12" ht="13">
      <c r="E645" s="1"/>
      <c r="J645" s="1"/>
      <c r="K645" s="1"/>
      <c r="L645" s="1"/>
    </row>
    <row r="646" spans="5:12" ht="13">
      <c r="E646" s="1"/>
      <c r="J646" s="1"/>
      <c r="K646" s="1"/>
      <c r="L646" s="1"/>
    </row>
    <row r="647" spans="5:12" ht="13">
      <c r="E647" s="1"/>
      <c r="J647" s="1"/>
      <c r="K647" s="1"/>
      <c r="L647" s="1"/>
    </row>
    <row r="648" spans="5:12" ht="13">
      <c r="E648" s="1"/>
      <c r="J648" s="1"/>
      <c r="K648" s="1"/>
      <c r="L648" s="1"/>
    </row>
    <row r="649" spans="5:12" ht="13">
      <c r="E649" s="1"/>
      <c r="J649" s="1"/>
      <c r="K649" s="1"/>
      <c r="L649" s="1"/>
    </row>
    <row r="650" spans="5:12" ht="13">
      <c r="E650" s="1"/>
      <c r="J650" s="1"/>
      <c r="K650" s="1"/>
      <c r="L650" s="1"/>
    </row>
    <row r="651" spans="5:12" ht="13">
      <c r="E651" s="1"/>
      <c r="J651" s="1"/>
      <c r="K651" s="1"/>
      <c r="L651" s="1"/>
    </row>
    <row r="652" spans="5:12" ht="13">
      <c r="E652" s="1"/>
      <c r="J652" s="1"/>
      <c r="K652" s="1"/>
      <c r="L652" s="1"/>
    </row>
    <row r="653" spans="5:12" ht="13">
      <c r="E653" s="1"/>
      <c r="J653" s="1"/>
      <c r="K653" s="1"/>
      <c r="L653" s="1"/>
    </row>
    <row r="654" spans="5:12" ht="13">
      <c r="E654" s="1"/>
      <c r="J654" s="1"/>
      <c r="K654" s="1"/>
      <c r="L654" s="1"/>
    </row>
    <row r="655" spans="5:12" ht="13">
      <c r="E655" s="1"/>
      <c r="J655" s="1"/>
      <c r="K655" s="1"/>
      <c r="L655" s="1"/>
    </row>
    <row r="656" spans="5:12" ht="13">
      <c r="E656" s="1"/>
      <c r="J656" s="1"/>
      <c r="K656" s="1"/>
      <c r="L656" s="1"/>
    </row>
    <row r="657" spans="5:12" ht="13">
      <c r="E657" s="1"/>
      <c r="J657" s="1"/>
      <c r="K657" s="1"/>
      <c r="L657" s="1"/>
    </row>
    <row r="658" spans="5:12" ht="13">
      <c r="E658" s="1"/>
      <c r="J658" s="1"/>
      <c r="K658" s="1"/>
      <c r="L658" s="1"/>
    </row>
    <row r="659" spans="5:12" ht="13">
      <c r="E659" s="1"/>
      <c r="J659" s="1"/>
      <c r="K659" s="1"/>
      <c r="L659" s="1"/>
    </row>
    <row r="660" spans="5:12" ht="13">
      <c r="E660" s="1"/>
      <c r="J660" s="1"/>
      <c r="K660" s="1"/>
      <c r="L660" s="1"/>
    </row>
    <row r="661" spans="5:12" ht="13">
      <c r="E661" s="1"/>
      <c r="J661" s="1"/>
      <c r="K661" s="1"/>
      <c r="L661" s="1"/>
    </row>
    <row r="662" spans="5:12" ht="13">
      <c r="E662" s="1"/>
      <c r="J662" s="1"/>
      <c r="K662" s="1"/>
      <c r="L662" s="1"/>
    </row>
    <row r="663" spans="5:12" ht="13">
      <c r="E663" s="1"/>
      <c r="J663" s="1"/>
      <c r="K663" s="1"/>
      <c r="L663" s="1"/>
    </row>
    <row r="664" spans="5:12" ht="13">
      <c r="E664" s="1"/>
      <c r="J664" s="1"/>
      <c r="K664" s="1"/>
      <c r="L664" s="1"/>
    </row>
    <row r="665" spans="5:12" ht="13">
      <c r="E665" s="1"/>
      <c r="J665" s="1"/>
      <c r="K665" s="1"/>
      <c r="L665" s="1"/>
    </row>
    <row r="666" spans="5:12" ht="13">
      <c r="E666" s="1"/>
      <c r="J666" s="1"/>
      <c r="K666" s="1"/>
      <c r="L666" s="1"/>
    </row>
    <row r="667" spans="5:12" ht="13">
      <c r="E667" s="1"/>
      <c r="J667" s="1"/>
      <c r="K667" s="1"/>
      <c r="L667" s="1"/>
    </row>
    <row r="668" spans="5:12" ht="13">
      <c r="E668" s="1"/>
      <c r="J668" s="1"/>
      <c r="K668" s="1"/>
      <c r="L668" s="1"/>
    </row>
    <row r="669" spans="5:12" ht="13">
      <c r="E669" s="1"/>
      <c r="J669" s="1"/>
      <c r="K669" s="1"/>
      <c r="L669" s="1"/>
    </row>
    <row r="670" spans="5:12" ht="13">
      <c r="E670" s="1"/>
      <c r="J670" s="1"/>
      <c r="K670" s="1"/>
      <c r="L670" s="1"/>
    </row>
    <row r="671" spans="5:12" ht="13">
      <c r="E671" s="1"/>
      <c r="J671" s="1"/>
      <c r="K671" s="1"/>
      <c r="L671" s="1"/>
    </row>
    <row r="672" spans="5:12" ht="13">
      <c r="E672" s="1"/>
      <c r="J672" s="1"/>
      <c r="K672" s="1"/>
      <c r="L672" s="1"/>
    </row>
    <row r="673" spans="5:12" ht="13">
      <c r="E673" s="1"/>
      <c r="J673" s="1"/>
      <c r="K673" s="1"/>
      <c r="L673" s="1"/>
    </row>
    <row r="674" spans="5:12" ht="13">
      <c r="E674" s="1"/>
      <c r="J674" s="1"/>
      <c r="K674" s="1"/>
      <c r="L674" s="1"/>
    </row>
    <row r="675" spans="5:12" ht="13">
      <c r="E675" s="1"/>
      <c r="J675" s="1"/>
      <c r="K675" s="1"/>
      <c r="L675" s="1"/>
    </row>
    <row r="676" spans="5:12" ht="13">
      <c r="E676" s="1"/>
      <c r="J676" s="1"/>
      <c r="K676" s="1"/>
      <c r="L676" s="1"/>
    </row>
    <row r="677" spans="5:12" ht="13">
      <c r="E677" s="1"/>
      <c r="J677" s="1"/>
      <c r="K677" s="1"/>
      <c r="L677" s="1"/>
    </row>
    <row r="678" spans="5:12" ht="13">
      <c r="E678" s="1"/>
      <c r="J678" s="1"/>
      <c r="K678" s="1"/>
      <c r="L678" s="1"/>
    </row>
    <row r="679" spans="5:12" ht="13">
      <c r="E679" s="1"/>
      <c r="J679" s="1"/>
      <c r="K679" s="1"/>
      <c r="L679" s="1"/>
    </row>
    <row r="680" spans="5:12" ht="13">
      <c r="E680" s="1"/>
      <c r="J680" s="1"/>
      <c r="K680" s="1"/>
      <c r="L680" s="1"/>
    </row>
    <row r="681" spans="5:12" ht="13">
      <c r="E681" s="1"/>
      <c r="J681" s="1"/>
      <c r="K681" s="1"/>
      <c r="L681" s="1"/>
    </row>
    <row r="682" spans="5:12" ht="13">
      <c r="E682" s="1"/>
      <c r="J682" s="1"/>
      <c r="K682" s="1"/>
      <c r="L682" s="1"/>
    </row>
    <row r="683" spans="5:12" ht="13">
      <c r="E683" s="1"/>
      <c r="J683" s="1"/>
      <c r="K683" s="1"/>
      <c r="L683" s="1"/>
    </row>
    <row r="684" spans="5:12" ht="13">
      <c r="E684" s="1"/>
      <c r="J684" s="1"/>
      <c r="K684" s="1"/>
      <c r="L684" s="1"/>
    </row>
    <row r="685" spans="5:12" ht="13">
      <c r="E685" s="1"/>
      <c r="J685" s="1"/>
      <c r="K685" s="1"/>
      <c r="L685" s="1"/>
    </row>
    <row r="686" spans="5:12" ht="13">
      <c r="E686" s="1"/>
      <c r="J686" s="1"/>
      <c r="K686" s="1"/>
      <c r="L686" s="1"/>
    </row>
    <row r="687" spans="5:12" ht="13">
      <c r="E687" s="1"/>
      <c r="J687" s="1"/>
      <c r="K687" s="1"/>
      <c r="L687" s="1"/>
    </row>
    <row r="688" spans="5:12" ht="13">
      <c r="E688" s="1"/>
      <c r="J688" s="1"/>
      <c r="K688" s="1"/>
      <c r="L688" s="1"/>
    </row>
    <row r="689" spans="5:12" ht="13">
      <c r="E689" s="1"/>
      <c r="J689" s="1"/>
      <c r="K689" s="1"/>
      <c r="L689" s="1"/>
    </row>
    <row r="690" spans="5:12" ht="13">
      <c r="E690" s="1"/>
      <c r="J690" s="1"/>
      <c r="K690" s="1"/>
      <c r="L690" s="1"/>
    </row>
    <row r="691" spans="5:12" ht="13">
      <c r="E691" s="1"/>
      <c r="J691" s="1"/>
      <c r="K691" s="1"/>
      <c r="L691" s="1"/>
    </row>
    <row r="692" spans="5:12" ht="13">
      <c r="E692" s="1"/>
      <c r="J692" s="1"/>
      <c r="K692" s="1"/>
      <c r="L692" s="1"/>
    </row>
    <row r="693" spans="5:12" ht="13">
      <c r="E693" s="1"/>
      <c r="J693" s="1"/>
      <c r="K693" s="1"/>
      <c r="L693" s="1"/>
    </row>
    <row r="694" spans="5:12" ht="13">
      <c r="E694" s="1"/>
      <c r="J694" s="1"/>
      <c r="K694" s="1"/>
      <c r="L694" s="1"/>
    </row>
    <row r="695" spans="5:12" ht="13">
      <c r="E695" s="1"/>
      <c r="J695" s="1"/>
      <c r="K695" s="1"/>
      <c r="L695" s="1"/>
    </row>
    <row r="696" spans="5:12" ht="13">
      <c r="E696" s="1"/>
      <c r="J696" s="1"/>
      <c r="K696" s="1"/>
      <c r="L696" s="1"/>
    </row>
    <row r="697" spans="5:12" ht="13">
      <c r="E697" s="1"/>
      <c r="J697" s="1"/>
      <c r="K697" s="1"/>
      <c r="L697" s="1"/>
    </row>
    <row r="698" spans="5:12" ht="13">
      <c r="E698" s="1"/>
      <c r="J698" s="1"/>
      <c r="K698" s="1"/>
      <c r="L698" s="1"/>
    </row>
    <row r="699" spans="5:12" ht="13">
      <c r="E699" s="1"/>
      <c r="J699" s="1"/>
      <c r="K699" s="1"/>
      <c r="L699" s="1"/>
    </row>
    <row r="700" spans="5:12" ht="13">
      <c r="E700" s="1"/>
      <c r="J700" s="1"/>
      <c r="K700" s="1"/>
      <c r="L700" s="1"/>
    </row>
    <row r="701" spans="5:12" ht="13">
      <c r="E701" s="1"/>
      <c r="J701" s="1"/>
      <c r="K701" s="1"/>
      <c r="L701" s="1"/>
    </row>
    <row r="702" spans="5:12" ht="13">
      <c r="E702" s="1"/>
      <c r="J702" s="1"/>
      <c r="K702" s="1"/>
      <c r="L702" s="1"/>
    </row>
    <row r="703" spans="5:12" ht="13">
      <c r="E703" s="1"/>
      <c r="J703" s="1"/>
      <c r="K703" s="1"/>
      <c r="L703" s="1"/>
    </row>
    <row r="704" spans="5:12" ht="13">
      <c r="E704" s="1"/>
      <c r="J704" s="1"/>
      <c r="K704" s="1"/>
      <c r="L704" s="1"/>
    </row>
    <row r="705" spans="5:12" ht="13">
      <c r="E705" s="1"/>
      <c r="J705" s="1"/>
      <c r="K705" s="1"/>
      <c r="L705" s="1"/>
    </row>
    <row r="706" spans="5:12" ht="13">
      <c r="E706" s="1"/>
      <c r="J706" s="1"/>
      <c r="K706" s="1"/>
      <c r="L706" s="1"/>
    </row>
    <row r="707" spans="5:12" ht="13">
      <c r="E707" s="1"/>
      <c r="J707" s="1"/>
      <c r="K707" s="1"/>
      <c r="L707" s="1"/>
    </row>
    <row r="708" spans="5:12" ht="13">
      <c r="E708" s="1"/>
      <c r="J708" s="1"/>
      <c r="K708" s="1"/>
      <c r="L708" s="1"/>
    </row>
    <row r="709" spans="5:12" ht="13">
      <c r="E709" s="1"/>
      <c r="J709" s="1"/>
      <c r="K709" s="1"/>
      <c r="L709" s="1"/>
    </row>
    <row r="710" spans="5:12" ht="13">
      <c r="E710" s="1"/>
      <c r="J710" s="1"/>
      <c r="K710" s="1"/>
      <c r="L710" s="1"/>
    </row>
    <row r="711" spans="5:12" ht="13">
      <c r="E711" s="1"/>
      <c r="J711" s="1"/>
      <c r="K711" s="1"/>
      <c r="L711" s="1"/>
    </row>
    <row r="712" spans="5:12" ht="13">
      <c r="E712" s="1"/>
      <c r="J712" s="1"/>
      <c r="K712" s="1"/>
      <c r="L712" s="1"/>
    </row>
    <row r="713" spans="5:12" ht="13">
      <c r="E713" s="1"/>
      <c r="J713" s="1"/>
      <c r="K713" s="1"/>
      <c r="L713" s="1"/>
    </row>
    <row r="714" spans="5:12" ht="13">
      <c r="E714" s="1"/>
      <c r="J714" s="1"/>
      <c r="K714" s="1"/>
      <c r="L714" s="1"/>
    </row>
    <row r="715" spans="5:12" ht="13">
      <c r="E715" s="1"/>
      <c r="J715" s="1"/>
      <c r="K715" s="1"/>
      <c r="L715" s="1"/>
    </row>
    <row r="716" spans="5:12" ht="13">
      <c r="E716" s="1"/>
      <c r="J716" s="1"/>
      <c r="K716" s="1"/>
      <c r="L716" s="1"/>
    </row>
    <row r="717" spans="5:12" ht="13">
      <c r="E717" s="1"/>
      <c r="J717" s="1"/>
      <c r="K717" s="1"/>
      <c r="L717" s="1"/>
    </row>
    <row r="718" spans="5:12" ht="13">
      <c r="E718" s="1"/>
      <c r="J718" s="1"/>
      <c r="K718" s="1"/>
      <c r="L718" s="1"/>
    </row>
    <row r="719" spans="5:12" ht="13">
      <c r="E719" s="1"/>
      <c r="J719" s="1"/>
      <c r="K719" s="1"/>
      <c r="L719" s="1"/>
    </row>
    <row r="720" spans="5:12" ht="13">
      <c r="E720" s="1"/>
      <c r="J720" s="1"/>
      <c r="K720" s="1"/>
      <c r="L720" s="1"/>
    </row>
    <row r="721" spans="5:12" ht="13">
      <c r="E721" s="1"/>
      <c r="J721" s="1"/>
      <c r="K721" s="1"/>
      <c r="L721" s="1"/>
    </row>
    <row r="722" spans="5:12" ht="13">
      <c r="E722" s="1"/>
      <c r="J722" s="1"/>
      <c r="K722" s="1"/>
      <c r="L722" s="1"/>
    </row>
    <row r="723" spans="5:12" ht="13">
      <c r="E723" s="1"/>
      <c r="J723" s="1"/>
      <c r="K723" s="1"/>
      <c r="L723" s="1"/>
    </row>
    <row r="724" spans="5:12" ht="13">
      <c r="E724" s="1"/>
      <c r="J724" s="1"/>
      <c r="K724" s="1"/>
      <c r="L724" s="1"/>
    </row>
    <row r="725" spans="5:12" ht="13">
      <c r="E725" s="1"/>
      <c r="J725" s="1"/>
      <c r="K725" s="1"/>
      <c r="L725" s="1"/>
    </row>
    <row r="726" spans="5:12" ht="13">
      <c r="E726" s="1"/>
      <c r="J726" s="1"/>
      <c r="K726" s="1"/>
      <c r="L726" s="1"/>
    </row>
    <row r="727" spans="5:12" ht="13">
      <c r="E727" s="1"/>
      <c r="J727" s="1"/>
      <c r="K727" s="1"/>
      <c r="L727" s="1"/>
    </row>
    <row r="728" spans="5:12" ht="13">
      <c r="E728" s="1"/>
      <c r="J728" s="1"/>
      <c r="K728" s="1"/>
      <c r="L728" s="1"/>
    </row>
    <row r="729" spans="5:12" ht="13">
      <c r="E729" s="1"/>
      <c r="J729" s="1"/>
      <c r="K729" s="1"/>
      <c r="L729" s="1"/>
    </row>
    <row r="730" spans="5:12" ht="13">
      <c r="E730" s="1"/>
      <c r="J730" s="1"/>
      <c r="K730" s="1"/>
      <c r="L730" s="1"/>
    </row>
    <row r="731" spans="5:12" ht="13">
      <c r="E731" s="1"/>
      <c r="J731" s="1"/>
      <c r="K731" s="1"/>
      <c r="L731" s="1"/>
    </row>
    <row r="732" spans="5:12" ht="13">
      <c r="E732" s="1"/>
      <c r="J732" s="1"/>
      <c r="K732" s="1"/>
      <c r="L732" s="1"/>
    </row>
    <row r="733" spans="5:12" ht="13">
      <c r="E733" s="1"/>
      <c r="J733" s="1"/>
      <c r="K733" s="1"/>
      <c r="L733" s="1"/>
    </row>
    <row r="734" spans="5:12" ht="13">
      <c r="E734" s="1"/>
      <c r="J734" s="1"/>
      <c r="K734" s="1"/>
      <c r="L734" s="1"/>
    </row>
    <row r="735" spans="5:12" ht="13">
      <c r="E735" s="1"/>
      <c r="J735" s="1"/>
      <c r="K735" s="1"/>
      <c r="L735" s="1"/>
    </row>
    <row r="736" spans="5:12" ht="13">
      <c r="E736" s="1"/>
      <c r="J736" s="1"/>
      <c r="K736" s="1"/>
      <c r="L736" s="1"/>
    </row>
    <row r="737" spans="5:12" ht="13">
      <c r="E737" s="1"/>
      <c r="J737" s="1"/>
      <c r="K737" s="1"/>
      <c r="L737" s="1"/>
    </row>
    <row r="738" spans="5:12" ht="13">
      <c r="E738" s="1"/>
      <c r="J738" s="1"/>
      <c r="K738" s="1"/>
      <c r="L738" s="1"/>
    </row>
    <row r="739" spans="5:12" ht="13">
      <c r="E739" s="1"/>
      <c r="J739" s="1"/>
      <c r="K739" s="1"/>
      <c r="L739" s="1"/>
    </row>
    <row r="740" spans="5:12" ht="13">
      <c r="E740" s="1"/>
      <c r="J740" s="1"/>
      <c r="K740" s="1"/>
      <c r="L740" s="1"/>
    </row>
    <row r="741" spans="5:12" ht="13">
      <c r="E741" s="1"/>
      <c r="J741" s="1"/>
      <c r="K741" s="1"/>
      <c r="L741" s="1"/>
    </row>
    <row r="742" spans="5:12" ht="13">
      <c r="E742" s="1"/>
      <c r="J742" s="1"/>
      <c r="K742" s="1"/>
      <c r="L742" s="1"/>
    </row>
    <row r="743" spans="5:12" ht="13">
      <c r="E743" s="1"/>
      <c r="J743" s="1"/>
      <c r="K743" s="1"/>
      <c r="L743" s="1"/>
    </row>
    <row r="744" spans="5:12" ht="13">
      <c r="E744" s="1"/>
      <c r="J744" s="1"/>
      <c r="K744" s="1"/>
      <c r="L744" s="1"/>
    </row>
    <row r="745" spans="5:12" ht="13">
      <c r="E745" s="1"/>
      <c r="J745" s="1"/>
      <c r="K745" s="1"/>
      <c r="L745" s="1"/>
    </row>
    <row r="746" spans="5:12" ht="13">
      <c r="E746" s="1"/>
      <c r="J746" s="1"/>
      <c r="K746" s="1"/>
      <c r="L746" s="1"/>
    </row>
    <row r="747" spans="5:12" ht="13">
      <c r="E747" s="1"/>
      <c r="J747" s="1"/>
      <c r="K747" s="1"/>
      <c r="L747" s="1"/>
    </row>
    <row r="748" spans="5:12" ht="13">
      <c r="E748" s="1"/>
      <c r="J748" s="1"/>
      <c r="K748" s="1"/>
      <c r="L748" s="1"/>
    </row>
    <row r="749" spans="5:12" ht="13">
      <c r="E749" s="1"/>
      <c r="J749" s="1"/>
      <c r="K749" s="1"/>
      <c r="L749" s="1"/>
    </row>
    <row r="750" spans="5:12" ht="13">
      <c r="E750" s="1"/>
      <c r="J750" s="1"/>
      <c r="K750" s="1"/>
      <c r="L750" s="1"/>
    </row>
    <row r="751" spans="5:12" ht="13">
      <c r="E751" s="1"/>
      <c r="J751" s="1"/>
      <c r="K751" s="1"/>
      <c r="L751" s="1"/>
    </row>
    <row r="752" spans="5:12" ht="13">
      <c r="E752" s="1"/>
      <c r="J752" s="1"/>
      <c r="K752" s="1"/>
      <c r="L752" s="1"/>
    </row>
    <row r="753" spans="5:12" ht="13">
      <c r="E753" s="1"/>
      <c r="J753" s="1"/>
      <c r="K753" s="1"/>
      <c r="L753" s="1"/>
    </row>
    <row r="754" spans="5:12" ht="13">
      <c r="E754" s="1"/>
      <c r="J754" s="1"/>
      <c r="K754" s="1"/>
      <c r="L754" s="1"/>
    </row>
    <row r="755" spans="5:12" ht="13">
      <c r="E755" s="1"/>
      <c r="J755" s="1"/>
      <c r="K755" s="1"/>
      <c r="L755" s="1"/>
    </row>
    <row r="756" spans="5:12" ht="13">
      <c r="E756" s="1"/>
      <c r="J756" s="1"/>
      <c r="K756" s="1"/>
      <c r="L756" s="1"/>
    </row>
    <row r="757" spans="5:12" ht="13">
      <c r="E757" s="1"/>
      <c r="J757" s="1"/>
      <c r="K757" s="1"/>
      <c r="L757" s="1"/>
    </row>
    <row r="758" spans="5:12" ht="13">
      <c r="E758" s="1"/>
      <c r="J758" s="1"/>
      <c r="K758" s="1"/>
      <c r="L758" s="1"/>
    </row>
    <row r="759" spans="5:12" ht="13">
      <c r="E759" s="1"/>
      <c r="J759" s="1"/>
      <c r="K759" s="1"/>
      <c r="L759" s="1"/>
    </row>
    <row r="760" spans="5:12" ht="13">
      <c r="E760" s="1"/>
      <c r="J760" s="1"/>
      <c r="K760" s="1"/>
      <c r="L760" s="1"/>
    </row>
    <row r="761" spans="5:12" ht="13">
      <c r="E761" s="1"/>
      <c r="J761" s="1"/>
      <c r="K761" s="1"/>
      <c r="L761" s="1"/>
    </row>
    <row r="762" spans="5:12" ht="13">
      <c r="E762" s="1"/>
      <c r="J762" s="1"/>
      <c r="K762" s="1"/>
      <c r="L762" s="1"/>
    </row>
    <row r="763" spans="5:12" ht="13">
      <c r="E763" s="1"/>
      <c r="J763" s="1"/>
      <c r="K763" s="1"/>
      <c r="L763" s="1"/>
    </row>
    <row r="764" spans="5:12" ht="13">
      <c r="E764" s="1"/>
      <c r="J764" s="1"/>
      <c r="K764" s="1"/>
      <c r="L764" s="1"/>
    </row>
    <row r="765" spans="5:12" ht="13">
      <c r="E765" s="1"/>
      <c r="J765" s="1"/>
      <c r="K765" s="1"/>
      <c r="L765" s="1"/>
    </row>
    <row r="766" spans="5:12" ht="13">
      <c r="E766" s="1"/>
      <c r="J766" s="1"/>
      <c r="K766" s="1"/>
      <c r="L766" s="1"/>
    </row>
    <row r="767" spans="5:12" ht="13">
      <c r="E767" s="1"/>
      <c r="J767" s="1"/>
      <c r="K767" s="1"/>
      <c r="L767" s="1"/>
    </row>
    <row r="768" spans="5:12" ht="13">
      <c r="E768" s="1"/>
      <c r="J768" s="1"/>
      <c r="K768" s="1"/>
      <c r="L768" s="1"/>
    </row>
    <row r="769" spans="5:12" ht="13">
      <c r="E769" s="1"/>
      <c r="J769" s="1"/>
      <c r="K769" s="1"/>
      <c r="L769" s="1"/>
    </row>
    <row r="770" spans="5:12" ht="13">
      <c r="E770" s="1"/>
      <c r="J770" s="1"/>
      <c r="K770" s="1"/>
      <c r="L770" s="1"/>
    </row>
    <row r="771" spans="5:12" ht="13">
      <c r="E771" s="1"/>
      <c r="J771" s="1"/>
      <c r="K771" s="1"/>
      <c r="L771" s="1"/>
    </row>
    <row r="772" spans="5:12" ht="13">
      <c r="E772" s="1"/>
      <c r="J772" s="1"/>
      <c r="K772" s="1"/>
      <c r="L772" s="1"/>
    </row>
    <row r="773" spans="5:12" ht="13">
      <c r="E773" s="1"/>
      <c r="J773" s="1"/>
      <c r="K773" s="1"/>
      <c r="L773" s="1"/>
    </row>
    <row r="774" spans="5:12" ht="13">
      <c r="E774" s="1"/>
      <c r="J774" s="1"/>
      <c r="K774" s="1"/>
      <c r="L774" s="1"/>
    </row>
    <row r="775" spans="5:12" ht="13">
      <c r="E775" s="1"/>
      <c r="J775" s="1"/>
      <c r="K775" s="1"/>
      <c r="L775" s="1"/>
    </row>
    <row r="776" spans="5:12" ht="13">
      <c r="E776" s="1"/>
      <c r="J776" s="1"/>
      <c r="K776" s="1"/>
      <c r="L776" s="1"/>
    </row>
    <row r="777" spans="5:12" ht="13">
      <c r="E777" s="1"/>
      <c r="J777" s="1"/>
      <c r="K777" s="1"/>
      <c r="L777" s="1"/>
    </row>
    <row r="778" spans="5:12" ht="13">
      <c r="E778" s="1"/>
      <c r="J778" s="1"/>
      <c r="K778" s="1"/>
      <c r="L778" s="1"/>
    </row>
    <row r="779" spans="5:12" ht="13">
      <c r="E779" s="1"/>
      <c r="J779" s="1"/>
      <c r="K779" s="1"/>
      <c r="L779" s="1"/>
    </row>
    <row r="780" spans="5:12" ht="13">
      <c r="E780" s="1"/>
      <c r="J780" s="1"/>
      <c r="K780" s="1"/>
      <c r="L780" s="1"/>
    </row>
    <row r="781" spans="5:12" ht="13">
      <c r="E781" s="1"/>
      <c r="J781" s="1"/>
      <c r="K781" s="1"/>
      <c r="L781" s="1"/>
    </row>
    <row r="782" spans="5:12" ht="13">
      <c r="E782" s="1"/>
      <c r="J782" s="1"/>
      <c r="K782" s="1"/>
      <c r="L782" s="1"/>
    </row>
    <row r="783" spans="5:12" ht="13">
      <c r="E783" s="1"/>
      <c r="J783" s="1"/>
      <c r="K783" s="1"/>
      <c r="L783" s="1"/>
    </row>
    <row r="784" spans="5:12" ht="13">
      <c r="E784" s="1"/>
      <c r="J784" s="1"/>
      <c r="K784" s="1"/>
      <c r="L784" s="1"/>
    </row>
    <row r="785" spans="5:12" ht="13">
      <c r="E785" s="1"/>
      <c r="J785" s="1"/>
      <c r="K785" s="1"/>
      <c r="L785" s="1"/>
    </row>
    <row r="786" spans="5:12" ht="13">
      <c r="E786" s="1"/>
      <c r="J786" s="1"/>
      <c r="K786" s="1"/>
      <c r="L786" s="1"/>
    </row>
    <row r="787" spans="5:12" ht="13">
      <c r="E787" s="1"/>
      <c r="J787" s="1"/>
      <c r="K787" s="1"/>
      <c r="L787" s="1"/>
    </row>
    <row r="788" spans="5:12" ht="13">
      <c r="E788" s="1"/>
      <c r="J788" s="1"/>
      <c r="K788" s="1"/>
      <c r="L788" s="1"/>
    </row>
    <row r="789" spans="5:12" ht="13">
      <c r="E789" s="1"/>
      <c r="J789" s="1"/>
      <c r="K789" s="1"/>
      <c r="L789" s="1"/>
    </row>
    <row r="790" spans="5:12" ht="13">
      <c r="E790" s="1"/>
      <c r="J790" s="1"/>
      <c r="K790" s="1"/>
      <c r="L790" s="1"/>
    </row>
    <row r="791" spans="5:12" ht="13">
      <c r="E791" s="1"/>
      <c r="J791" s="1"/>
      <c r="K791" s="1"/>
      <c r="L791" s="1"/>
    </row>
    <row r="792" spans="5:12" ht="13">
      <c r="E792" s="1"/>
      <c r="J792" s="1"/>
      <c r="K792" s="1"/>
      <c r="L792" s="1"/>
    </row>
    <row r="793" spans="5:12" ht="13">
      <c r="E793" s="1"/>
      <c r="J793" s="1"/>
      <c r="K793" s="1"/>
      <c r="L793" s="1"/>
    </row>
    <row r="794" spans="5:12" ht="13">
      <c r="E794" s="1"/>
      <c r="J794" s="1"/>
      <c r="K794" s="1"/>
      <c r="L794" s="1"/>
    </row>
    <row r="795" spans="5:12" ht="13">
      <c r="E795" s="1"/>
      <c r="J795" s="1"/>
      <c r="K795" s="1"/>
      <c r="L795" s="1"/>
    </row>
    <row r="796" spans="5:12" ht="13">
      <c r="E796" s="1"/>
      <c r="J796" s="1"/>
      <c r="K796" s="1"/>
      <c r="L796" s="1"/>
    </row>
    <row r="797" spans="5:12" ht="13">
      <c r="E797" s="1"/>
      <c r="J797" s="1"/>
      <c r="K797" s="1"/>
      <c r="L797" s="1"/>
    </row>
    <row r="798" spans="5:12" ht="13">
      <c r="E798" s="1"/>
      <c r="J798" s="1"/>
      <c r="K798" s="1"/>
      <c r="L798" s="1"/>
    </row>
    <row r="799" spans="5:12" ht="13">
      <c r="E799" s="1"/>
      <c r="J799" s="1"/>
      <c r="K799" s="1"/>
      <c r="L799" s="1"/>
    </row>
    <row r="800" spans="5:12" ht="13">
      <c r="E800" s="1"/>
      <c r="J800" s="1"/>
      <c r="K800" s="1"/>
      <c r="L800" s="1"/>
    </row>
    <row r="801" spans="5:12" ht="13">
      <c r="E801" s="1"/>
      <c r="J801" s="1"/>
      <c r="K801" s="1"/>
      <c r="L801" s="1"/>
    </row>
    <row r="802" spans="5:12" ht="13">
      <c r="E802" s="1"/>
      <c r="J802" s="1"/>
      <c r="K802" s="1"/>
      <c r="L802" s="1"/>
    </row>
    <row r="803" spans="5:12" ht="13">
      <c r="E803" s="1"/>
      <c r="J803" s="1"/>
      <c r="K803" s="1"/>
      <c r="L803" s="1"/>
    </row>
    <row r="804" spans="5:12" ht="13">
      <c r="E804" s="1"/>
      <c r="J804" s="1"/>
      <c r="K804" s="1"/>
      <c r="L804" s="1"/>
    </row>
    <row r="805" spans="5:12" ht="13">
      <c r="E805" s="1"/>
      <c r="J805" s="1"/>
      <c r="K805" s="1"/>
      <c r="L805" s="1"/>
    </row>
    <row r="806" spans="5:12" ht="13">
      <c r="E806" s="1"/>
      <c r="J806" s="1"/>
      <c r="K806" s="1"/>
      <c r="L806" s="1"/>
    </row>
    <row r="807" spans="5:12" ht="13">
      <c r="E807" s="1"/>
      <c r="J807" s="1"/>
      <c r="K807" s="1"/>
      <c r="L807" s="1"/>
    </row>
    <row r="808" spans="5:12" ht="13">
      <c r="E808" s="1"/>
      <c r="J808" s="1"/>
      <c r="K808" s="1"/>
      <c r="L808" s="1"/>
    </row>
    <row r="809" spans="5:12" ht="13">
      <c r="E809" s="1"/>
      <c r="J809" s="1"/>
      <c r="K809" s="1"/>
      <c r="L809" s="1"/>
    </row>
    <row r="810" spans="5:12" ht="13">
      <c r="E810" s="1"/>
      <c r="J810" s="1"/>
      <c r="K810" s="1"/>
      <c r="L810" s="1"/>
    </row>
    <row r="811" spans="5:12" ht="13">
      <c r="E811" s="1"/>
      <c r="J811" s="1"/>
      <c r="K811" s="1"/>
      <c r="L811" s="1"/>
    </row>
    <row r="812" spans="5:12" ht="13">
      <c r="E812" s="1"/>
      <c r="J812" s="1"/>
      <c r="K812" s="1"/>
      <c r="L812" s="1"/>
    </row>
    <row r="813" spans="5:12" ht="13">
      <c r="E813" s="1"/>
      <c r="J813" s="1"/>
      <c r="K813" s="1"/>
      <c r="L813" s="1"/>
    </row>
    <row r="814" spans="5:12" ht="13">
      <c r="E814" s="1"/>
      <c r="J814" s="1"/>
      <c r="K814" s="1"/>
      <c r="L814" s="1"/>
    </row>
    <row r="815" spans="5:12" ht="13">
      <c r="E815" s="1"/>
      <c r="J815" s="1"/>
      <c r="K815" s="1"/>
      <c r="L815" s="1"/>
    </row>
    <row r="816" spans="5:12" ht="13">
      <c r="E816" s="1"/>
      <c r="J816" s="1"/>
      <c r="K816" s="1"/>
      <c r="L816" s="1"/>
    </row>
    <row r="817" spans="5:12" ht="13">
      <c r="E817" s="1"/>
      <c r="J817" s="1"/>
      <c r="K817" s="1"/>
      <c r="L817" s="1"/>
    </row>
    <row r="818" spans="5:12" ht="13">
      <c r="E818" s="1"/>
      <c r="J818" s="1"/>
      <c r="K818" s="1"/>
      <c r="L818" s="1"/>
    </row>
    <row r="819" spans="5:12" ht="13">
      <c r="E819" s="1"/>
      <c r="J819" s="1"/>
      <c r="K819" s="1"/>
      <c r="L819" s="1"/>
    </row>
    <row r="820" spans="5:12" ht="13">
      <c r="E820" s="1"/>
      <c r="J820" s="1"/>
      <c r="K820" s="1"/>
      <c r="L820" s="1"/>
    </row>
    <row r="821" spans="5:12" ht="13">
      <c r="E821" s="1"/>
      <c r="J821" s="1"/>
      <c r="K821" s="1"/>
      <c r="L821" s="1"/>
    </row>
    <row r="822" spans="5:12" ht="13">
      <c r="E822" s="1"/>
      <c r="J822" s="1"/>
      <c r="K822" s="1"/>
      <c r="L822" s="1"/>
    </row>
    <row r="823" spans="5:12" ht="13">
      <c r="E823" s="1"/>
      <c r="J823" s="1"/>
      <c r="K823" s="1"/>
      <c r="L823" s="1"/>
    </row>
    <row r="824" spans="5:12" ht="13">
      <c r="E824" s="1"/>
      <c r="J824" s="1"/>
      <c r="K824" s="1"/>
      <c r="L824" s="1"/>
    </row>
    <row r="825" spans="5:12" ht="13">
      <c r="E825" s="1"/>
      <c r="J825" s="1"/>
      <c r="K825" s="1"/>
      <c r="L825" s="1"/>
    </row>
    <row r="826" spans="5:12" ht="13">
      <c r="E826" s="1"/>
      <c r="J826" s="1"/>
      <c r="K826" s="1"/>
      <c r="L826" s="1"/>
    </row>
    <row r="827" spans="5:12" ht="13">
      <c r="E827" s="1"/>
      <c r="J827" s="1"/>
      <c r="K827" s="1"/>
      <c r="L827" s="1"/>
    </row>
    <row r="828" spans="5:12" ht="13">
      <c r="E828" s="1"/>
      <c r="J828" s="1"/>
      <c r="K828" s="1"/>
      <c r="L828" s="1"/>
    </row>
    <row r="829" spans="5:12" ht="13">
      <c r="E829" s="1"/>
      <c r="J829" s="1"/>
      <c r="K829" s="1"/>
      <c r="L829" s="1"/>
    </row>
    <row r="830" spans="5:12" ht="13">
      <c r="E830" s="1"/>
      <c r="J830" s="1"/>
      <c r="K830" s="1"/>
      <c r="L830" s="1"/>
    </row>
    <row r="831" spans="5:12" ht="13">
      <c r="E831" s="1"/>
      <c r="J831" s="1"/>
      <c r="K831" s="1"/>
      <c r="L831" s="1"/>
    </row>
    <row r="832" spans="5:12" ht="13">
      <c r="E832" s="1"/>
      <c r="J832" s="1"/>
      <c r="K832" s="1"/>
      <c r="L832" s="1"/>
    </row>
    <row r="833" spans="5:12" ht="13">
      <c r="E833" s="1"/>
      <c r="J833" s="1"/>
      <c r="K833" s="1"/>
      <c r="L833" s="1"/>
    </row>
    <row r="834" spans="5:12" ht="13">
      <c r="E834" s="1"/>
      <c r="J834" s="1"/>
      <c r="K834" s="1"/>
      <c r="L834" s="1"/>
    </row>
    <row r="835" spans="5:12" ht="13">
      <c r="E835" s="1"/>
      <c r="J835" s="1"/>
      <c r="K835" s="1"/>
      <c r="L835" s="1"/>
    </row>
    <row r="836" spans="5:12" ht="13">
      <c r="E836" s="1"/>
      <c r="J836" s="1"/>
      <c r="K836" s="1"/>
      <c r="L836" s="1"/>
    </row>
    <row r="837" spans="5:12" ht="13">
      <c r="E837" s="1"/>
      <c r="J837" s="1"/>
      <c r="K837" s="1"/>
      <c r="L837" s="1"/>
    </row>
    <row r="838" spans="5:12" ht="13">
      <c r="E838" s="1"/>
      <c r="J838" s="1"/>
      <c r="K838" s="1"/>
      <c r="L838" s="1"/>
    </row>
    <row r="839" spans="5:12" ht="13">
      <c r="E839" s="1"/>
      <c r="J839" s="1"/>
      <c r="K839" s="1"/>
      <c r="L839" s="1"/>
    </row>
    <row r="840" spans="5:12" ht="13">
      <c r="E840" s="1"/>
      <c r="J840" s="1"/>
      <c r="K840" s="1"/>
      <c r="L840" s="1"/>
    </row>
    <row r="841" spans="5:12" ht="13">
      <c r="E841" s="1"/>
      <c r="J841" s="1"/>
      <c r="K841" s="1"/>
      <c r="L841" s="1"/>
    </row>
    <row r="842" spans="5:12" ht="13">
      <c r="E842" s="1"/>
      <c r="J842" s="1"/>
      <c r="K842" s="1"/>
      <c r="L842" s="1"/>
    </row>
    <row r="843" spans="5:12" ht="13">
      <c r="E843" s="1"/>
      <c r="J843" s="1"/>
      <c r="K843" s="1"/>
      <c r="L843" s="1"/>
    </row>
    <row r="844" spans="5:12" ht="13">
      <c r="E844" s="1"/>
      <c r="J844" s="1"/>
      <c r="K844" s="1"/>
      <c r="L844" s="1"/>
    </row>
    <row r="845" spans="5:12" ht="13">
      <c r="E845" s="1"/>
      <c r="J845" s="1"/>
      <c r="K845" s="1"/>
      <c r="L845" s="1"/>
    </row>
    <row r="846" spans="5:12" ht="13">
      <c r="E846" s="1"/>
      <c r="J846" s="1"/>
      <c r="K846" s="1"/>
      <c r="L846" s="1"/>
    </row>
    <row r="847" spans="5:12" ht="13">
      <c r="E847" s="1"/>
      <c r="J847" s="1"/>
      <c r="K847" s="1"/>
      <c r="L847" s="1"/>
    </row>
    <row r="848" spans="5:12" ht="13">
      <c r="E848" s="1"/>
      <c r="J848" s="1"/>
      <c r="K848" s="1"/>
      <c r="L848" s="1"/>
    </row>
    <row r="849" spans="5:12" ht="13">
      <c r="E849" s="1"/>
      <c r="J849" s="1"/>
      <c r="K849" s="1"/>
      <c r="L849" s="1"/>
    </row>
    <row r="850" spans="5:12" ht="13">
      <c r="E850" s="1"/>
      <c r="J850" s="1"/>
      <c r="K850" s="1"/>
      <c r="L850" s="1"/>
    </row>
    <row r="851" spans="5:12" ht="13">
      <c r="E851" s="1"/>
      <c r="J851" s="1"/>
      <c r="K851" s="1"/>
      <c r="L851" s="1"/>
    </row>
    <row r="852" spans="5:12" ht="13">
      <c r="E852" s="1"/>
      <c r="J852" s="1"/>
      <c r="K852" s="1"/>
      <c r="L852" s="1"/>
    </row>
    <row r="853" spans="5:12" ht="13">
      <c r="E853" s="1"/>
      <c r="J853" s="1"/>
      <c r="K853" s="1"/>
      <c r="L853" s="1"/>
    </row>
    <row r="854" spans="5:12" ht="13">
      <c r="E854" s="1"/>
      <c r="J854" s="1"/>
      <c r="K854" s="1"/>
      <c r="L854" s="1"/>
    </row>
    <row r="855" spans="5:12" ht="13">
      <c r="E855" s="1"/>
      <c r="J855" s="1"/>
      <c r="K855" s="1"/>
      <c r="L855" s="1"/>
    </row>
    <row r="856" spans="5:12" ht="13">
      <c r="E856" s="1"/>
      <c r="J856" s="1"/>
      <c r="K856" s="1"/>
      <c r="L856" s="1"/>
    </row>
    <row r="857" spans="5:12" ht="13">
      <c r="E857" s="1"/>
      <c r="J857" s="1"/>
      <c r="K857" s="1"/>
      <c r="L857" s="1"/>
    </row>
    <row r="858" spans="5:12" ht="13">
      <c r="E858" s="1"/>
      <c r="J858" s="1"/>
      <c r="K858" s="1"/>
      <c r="L858" s="1"/>
    </row>
    <row r="859" spans="5:12" ht="13">
      <c r="E859" s="1"/>
      <c r="J859" s="1"/>
      <c r="K859" s="1"/>
      <c r="L859" s="1"/>
    </row>
    <row r="860" spans="5:12" ht="13">
      <c r="E860" s="1"/>
      <c r="J860" s="1"/>
      <c r="K860" s="1"/>
      <c r="L860" s="1"/>
    </row>
    <row r="861" spans="5:12" ht="13">
      <c r="E861" s="1"/>
      <c r="J861" s="1"/>
      <c r="K861" s="1"/>
      <c r="L861" s="1"/>
    </row>
    <row r="862" spans="5:12" ht="13">
      <c r="E862" s="1"/>
      <c r="J862" s="1"/>
      <c r="K862" s="1"/>
      <c r="L862" s="1"/>
    </row>
    <row r="863" spans="5:12" ht="13">
      <c r="E863" s="1"/>
      <c r="J863" s="1"/>
      <c r="K863" s="1"/>
      <c r="L863" s="1"/>
    </row>
    <row r="864" spans="5:12" ht="13">
      <c r="E864" s="1"/>
      <c r="J864" s="1"/>
      <c r="K864" s="1"/>
      <c r="L864" s="1"/>
    </row>
    <row r="865" spans="5:12" ht="13">
      <c r="E865" s="1"/>
      <c r="J865" s="1"/>
      <c r="K865" s="1"/>
      <c r="L865" s="1"/>
    </row>
    <row r="866" spans="5:12" ht="13">
      <c r="E866" s="1"/>
      <c r="J866" s="1"/>
      <c r="K866" s="1"/>
      <c r="L866" s="1"/>
    </row>
    <row r="867" spans="5:12" ht="13">
      <c r="E867" s="1"/>
      <c r="J867" s="1"/>
      <c r="K867" s="1"/>
      <c r="L867" s="1"/>
    </row>
    <row r="868" spans="5:12" ht="13">
      <c r="E868" s="1"/>
      <c r="J868" s="1"/>
      <c r="K868" s="1"/>
      <c r="L868" s="1"/>
    </row>
    <row r="869" spans="5:12" ht="13">
      <c r="E869" s="1"/>
      <c r="J869" s="1"/>
      <c r="K869" s="1"/>
      <c r="L869" s="1"/>
    </row>
    <row r="870" spans="5:12" ht="13">
      <c r="E870" s="1"/>
      <c r="J870" s="1"/>
      <c r="K870" s="1"/>
      <c r="L870" s="1"/>
    </row>
    <row r="871" spans="5:12" ht="13">
      <c r="E871" s="1"/>
      <c r="J871" s="1"/>
      <c r="K871" s="1"/>
      <c r="L871" s="1"/>
    </row>
    <row r="872" spans="5:12" ht="13">
      <c r="E872" s="1"/>
      <c r="J872" s="1"/>
      <c r="K872" s="1"/>
      <c r="L872" s="1"/>
    </row>
    <row r="873" spans="5:12" ht="13">
      <c r="E873" s="1"/>
      <c r="J873" s="1"/>
      <c r="K873" s="1"/>
      <c r="L873" s="1"/>
    </row>
    <row r="874" spans="5:12" ht="13">
      <c r="E874" s="1"/>
      <c r="J874" s="1"/>
      <c r="K874" s="1"/>
      <c r="L874" s="1"/>
    </row>
    <row r="875" spans="5:12" ht="13">
      <c r="E875" s="1"/>
      <c r="J875" s="1"/>
      <c r="K875" s="1"/>
      <c r="L875" s="1"/>
    </row>
    <row r="876" spans="5:12" ht="13">
      <c r="E876" s="1"/>
      <c r="J876" s="1"/>
      <c r="K876" s="1"/>
      <c r="L876" s="1"/>
    </row>
    <row r="877" spans="5:12" ht="13">
      <c r="E877" s="1"/>
      <c r="J877" s="1"/>
      <c r="K877" s="1"/>
      <c r="L877" s="1"/>
    </row>
    <row r="878" spans="5:12" ht="13">
      <c r="E878" s="1"/>
      <c r="J878" s="1"/>
      <c r="K878" s="1"/>
      <c r="L878" s="1"/>
    </row>
    <row r="879" spans="5:12" ht="13">
      <c r="E879" s="1"/>
      <c r="J879" s="1"/>
      <c r="K879" s="1"/>
      <c r="L879" s="1"/>
    </row>
    <row r="880" spans="5:12" ht="13">
      <c r="E880" s="1"/>
      <c r="J880" s="1"/>
      <c r="K880" s="1"/>
      <c r="L880" s="1"/>
    </row>
    <row r="881" spans="5:12" ht="13">
      <c r="E881" s="1"/>
      <c r="J881" s="1"/>
      <c r="K881" s="1"/>
      <c r="L881" s="1"/>
    </row>
    <row r="882" spans="5:12" ht="13">
      <c r="E882" s="1"/>
      <c r="J882" s="1"/>
      <c r="K882" s="1"/>
      <c r="L882" s="1"/>
    </row>
    <row r="883" spans="5:12" ht="13">
      <c r="E883" s="1"/>
      <c r="J883" s="1"/>
      <c r="K883" s="1"/>
      <c r="L883" s="1"/>
    </row>
    <row r="884" spans="5:12" ht="13">
      <c r="E884" s="1"/>
      <c r="J884" s="1"/>
      <c r="K884" s="1"/>
      <c r="L884" s="1"/>
    </row>
    <row r="885" spans="5:12" ht="13">
      <c r="E885" s="1"/>
      <c r="J885" s="1"/>
      <c r="K885" s="1"/>
      <c r="L885" s="1"/>
    </row>
    <row r="886" spans="5:12" ht="13">
      <c r="E886" s="1"/>
      <c r="J886" s="1"/>
      <c r="K886" s="1"/>
      <c r="L886" s="1"/>
    </row>
    <row r="887" spans="5:12" ht="13">
      <c r="E887" s="1"/>
      <c r="J887" s="1"/>
      <c r="K887" s="1"/>
      <c r="L887" s="1"/>
    </row>
    <row r="888" spans="5:12" ht="13">
      <c r="E888" s="1"/>
      <c r="J888" s="1"/>
      <c r="K888" s="1"/>
      <c r="L888" s="1"/>
    </row>
    <row r="889" spans="5:12" ht="13">
      <c r="E889" s="1"/>
      <c r="J889" s="1"/>
      <c r="K889" s="1"/>
      <c r="L889" s="1"/>
    </row>
    <row r="890" spans="5:12" ht="13">
      <c r="E890" s="1"/>
      <c r="J890" s="1"/>
      <c r="K890" s="1"/>
      <c r="L890" s="1"/>
    </row>
    <row r="891" spans="5:12" ht="13">
      <c r="E891" s="1"/>
      <c r="J891" s="1"/>
      <c r="K891" s="1"/>
      <c r="L891" s="1"/>
    </row>
    <row r="892" spans="5:12" ht="13">
      <c r="E892" s="1"/>
      <c r="J892" s="1"/>
      <c r="K892" s="1"/>
      <c r="L892" s="1"/>
    </row>
    <row r="893" spans="5:12" ht="13">
      <c r="E893" s="1"/>
      <c r="J893" s="1"/>
      <c r="K893" s="1"/>
      <c r="L893" s="1"/>
    </row>
    <row r="894" spans="5:12" ht="13">
      <c r="E894" s="1"/>
      <c r="J894" s="1"/>
      <c r="K894" s="1"/>
      <c r="L894" s="1"/>
    </row>
    <row r="895" spans="5:12" ht="13">
      <c r="E895" s="1"/>
      <c r="J895" s="1"/>
      <c r="K895" s="1"/>
      <c r="L895" s="1"/>
    </row>
    <row r="896" spans="5:12" ht="13">
      <c r="E896" s="1"/>
      <c r="J896" s="1"/>
      <c r="K896" s="1"/>
      <c r="L896" s="1"/>
    </row>
    <row r="897" spans="5:12" ht="13">
      <c r="E897" s="1"/>
      <c r="J897" s="1"/>
      <c r="K897" s="1"/>
      <c r="L897" s="1"/>
    </row>
    <row r="898" spans="5:12" ht="13">
      <c r="E898" s="1"/>
      <c r="J898" s="1"/>
      <c r="K898" s="1"/>
      <c r="L898" s="1"/>
    </row>
    <row r="899" spans="5:12" ht="13">
      <c r="E899" s="1"/>
      <c r="J899" s="1"/>
      <c r="K899" s="1"/>
      <c r="L899" s="1"/>
    </row>
    <row r="900" spans="5:12" ht="13">
      <c r="E900" s="1"/>
      <c r="J900" s="1"/>
      <c r="K900" s="1"/>
      <c r="L900" s="1"/>
    </row>
    <row r="901" spans="5:12" ht="13">
      <c r="E901" s="1"/>
      <c r="J901" s="1"/>
      <c r="K901" s="1"/>
      <c r="L901" s="1"/>
    </row>
    <row r="902" spans="5:12" ht="13">
      <c r="E902" s="1"/>
      <c r="J902" s="1"/>
      <c r="K902" s="1"/>
      <c r="L902" s="1"/>
    </row>
    <row r="903" spans="5:12" ht="13">
      <c r="E903" s="1"/>
      <c r="J903" s="1"/>
      <c r="K903" s="1"/>
      <c r="L903" s="1"/>
    </row>
    <row r="904" spans="5:12" ht="13">
      <c r="E904" s="1"/>
      <c r="J904" s="1"/>
      <c r="K904" s="1"/>
      <c r="L904" s="1"/>
    </row>
    <row r="905" spans="5:12" ht="13">
      <c r="E905" s="1"/>
      <c r="J905" s="1"/>
      <c r="K905" s="1"/>
      <c r="L905" s="1"/>
    </row>
    <row r="906" spans="5:12" ht="13">
      <c r="E906" s="1"/>
      <c r="J906" s="1"/>
      <c r="K906" s="1"/>
      <c r="L906" s="1"/>
    </row>
    <row r="907" spans="5:12" ht="13">
      <c r="E907" s="1"/>
      <c r="J907" s="1"/>
      <c r="K907" s="1"/>
      <c r="L907" s="1"/>
    </row>
    <row r="908" spans="5:12" ht="13">
      <c r="E908" s="1"/>
      <c r="J908" s="1"/>
      <c r="K908" s="1"/>
      <c r="L908" s="1"/>
    </row>
    <row r="909" spans="5:12" ht="13">
      <c r="E909" s="1"/>
      <c r="J909" s="1"/>
      <c r="K909" s="1"/>
      <c r="L909" s="1"/>
    </row>
    <row r="910" spans="5:12" ht="13">
      <c r="E910" s="1"/>
      <c r="J910" s="1"/>
      <c r="K910" s="1"/>
      <c r="L910" s="1"/>
    </row>
    <row r="911" spans="5:12" ht="13">
      <c r="E911" s="1"/>
      <c r="J911" s="1"/>
      <c r="K911" s="1"/>
      <c r="L911" s="1"/>
    </row>
    <row r="912" spans="5:12" ht="13">
      <c r="E912" s="1"/>
      <c r="J912" s="1"/>
      <c r="K912" s="1"/>
      <c r="L912" s="1"/>
    </row>
    <row r="913" spans="5:12" ht="13">
      <c r="E913" s="1"/>
      <c r="J913" s="1"/>
      <c r="K913" s="1"/>
      <c r="L913" s="1"/>
    </row>
    <row r="914" spans="5:12" ht="13">
      <c r="E914" s="1"/>
      <c r="J914" s="1"/>
      <c r="K914" s="1"/>
      <c r="L914" s="1"/>
    </row>
    <row r="915" spans="5:12" ht="13">
      <c r="E915" s="1"/>
      <c r="J915" s="1"/>
      <c r="K915" s="1"/>
      <c r="L915" s="1"/>
    </row>
    <row r="916" spans="5:12" ht="13">
      <c r="E916" s="1"/>
      <c r="J916" s="1"/>
      <c r="K916" s="1"/>
      <c r="L916" s="1"/>
    </row>
    <row r="917" spans="5:12" ht="13">
      <c r="E917" s="1"/>
      <c r="J917" s="1"/>
      <c r="K917" s="1"/>
      <c r="L917" s="1"/>
    </row>
    <row r="918" spans="5:12" ht="13">
      <c r="E918" s="1"/>
      <c r="J918" s="1"/>
      <c r="K918" s="1"/>
      <c r="L918" s="1"/>
    </row>
    <row r="919" spans="5:12" ht="13">
      <c r="E919" s="1"/>
      <c r="J919" s="1"/>
      <c r="K919" s="1"/>
      <c r="L919" s="1"/>
    </row>
    <row r="920" spans="5:12" ht="13">
      <c r="E920" s="1"/>
      <c r="J920" s="1"/>
      <c r="K920" s="1"/>
      <c r="L920" s="1"/>
    </row>
    <row r="921" spans="5:12" ht="13">
      <c r="E921" s="1"/>
      <c r="J921" s="1"/>
      <c r="K921" s="1"/>
      <c r="L921" s="1"/>
    </row>
    <row r="922" spans="5:12" ht="13">
      <c r="E922" s="1"/>
      <c r="J922" s="1"/>
      <c r="K922" s="1"/>
      <c r="L922" s="1"/>
    </row>
    <row r="923" spans="5:12" ht="13">
      <c r="E923" s="1"/>
      <c r="J923" s="1"/>
      <c r="K923" s="1"/>
      <c r="L923" s="1"/>
    </row>
    <row r="924" spans="5:12" ht="13">
      <c r="E924" s="1"/>
      <c r="J924" s="1"/>
      <c r="K924" s="1"/>
      <c r="L924" s="1"/>
    </row>
    <row r="925" spans="5:12" ht="13">
      <c r="E925" s="1"/>
      <c r="J925" s="1"/>
      <c r="K925" s="1"/>
      <c r="L925" s="1"/>
    </row>
    <row r="926" spans="5:12" ht="13">
      <c r="E926" s="1"/>
      <c r="J926" s="1"/>
      <c r="K926" s="1"/>
      <c r="L926" s="1"/>
    </row>
    <row r="927" spans="5:12" ht="13">
      <c r="E927" s="1"/>
      <c r="J927" s="1"/>
      <c r="K927" s="1"/>
      <c r="L927" s="1"/>
    </row>
    <row r="928" spans="5:12" ht="13">
      <c r="E928" s="1"/>
      <c r="J928" s="1"/>
      <c r="K928" s="1"/>
      <c r="L928" s="1"/>
    </row>
    <row r="929" spans="5:12" ht="13">
      <c r="E929" s="1"/>
      <c r="J929" s="1"/>
      <c r="K929" s="1"/>
      <c r="L929" s="1"/>
    </row>
    <row r="930" spans="5:12" ht="13">
      <c r="E930" s="1"/>
      <c r="J930" s="1"/>
      <c r="K930" s="1"/>
      <c r="L930" s="1"/>
    </row>
    <row r="931" spans="5:12" ht="13">
      <c r="E931" s="1"/>
      <c r="J931" s="1"/>
      <c r="K931" s="1"/>
      <c r="L931" s="1"/>
    </row>
    <row r="932" spans="5:12" ht="13">
      <c r="E932" s="1"/>
      <c r="J932" s="1"/>
      <c r="K932" s="1"/>
      <c r="L932" s="1"/>
    </row>
    <row r="933" spans="5:12" ht="13">
      <c r="E933" s="1"/>
      <c r="J933" s="1"/>
      <c r="K933" s="1"/>
      <c r="L933" s="1"/>
    </row>
    <row r="934" spans="5:12" ht="13">
      <c r="E934" s="1"/>
      <c r="J934" s="1"/>
      <c r="K934" s="1"/>
      <c r="L934" s="1"/>
    </row>
    <row r="935" spans="5:12" ht="13">
      <c r="E935" s="1"/>
      <c r="J935" s="1"/>
      <c r="K935" s="1"/>
      <c r="L935" s="1"/>
    </row>
    <row r="936" spans="5:12" ht="13">
      <c r="E936" s="1"/>
      <c r="J936" s="1"/>
      <c r="K936" s="1"/>
      <c r="L936" s="1"/>
    </row>
    <row r="937" spans="5:12" ht="13">
      <c r="E937" s="1"/>
      <c r="J937" s="1"/>
      <c r="K937" s="1"/>
      <c r="L937" s="1"/>
    </row>
    <row r="938" spans="5:12" ht="13">
      <c r="E938" s="1"/>
      <c r="J938" s="1"/>
      <c r="K938" s="1"/>
      <c r="L938" s="1"/>
    </row>
    <row r="939" spans="5:12" ht="13">
      <c r="E939" s="1"/>
      <c r="J939" s="1"/>
      <c r="K939" s="1"/>
      <c r="L939" s="1"/>
    </row>
    <row r="940" spans="5:12" ht="13">
      <c r="E940" s="1"/>
      <c r="J940" s="1"/>
      <c r="K940" s="1"/>
      <c r="L940" s="1"/>
    </row>
    <row r="941" spans="5:12" ht="13">
      <c r="E941" s="1"/>
      <c r="J941" s="1"/>
      <c r="K941" s="1"/>
      <c r="L941" s="1"/>
    </row>
    <row r="942" spans="5:12" ht="13">
      <c r="E942" s="1"/>
      <c r="J942" s="1"/>
      <c r="K942" s="1"/>
      <c r="L942" s="1"/>
    </row>
    <row r="943" spans="5:12" ht="13">
      <c r="E943" s="1"/>
      <c r="J943" s="1"/>
      <c r="K943" s="1"/>
      <c r="L943" s="1"/>
    </row>
    <row r="944" spans="5:12" ht="13">
      <c r="E944" s="1"/>
      <c r="J944" s="1"/>
      <c r="K944" s="1"/>
      <c r="L944" s="1"/>
    </row>
    <row r="945" spans="5:12" ht="13">
      <c r="E945" s="1"/>
      <c r="J945" s="1"/>
      <c r="K945" s="1"/>
      <c r="L945" s="1"/>
    </row>
    <row r="946" spans="5:12" ht="13">
      <c r="E946" s="1"/>
      <c r="J946" s="1"/>
      <c r="K946" s="1"/>
      <c r="L946" s="1"/>
    </row>
    <row r="947" spans="5:12" ht="13">
      <c r="E947" s="1"/>
      <c r="J947" s="1"/>
      <c r="K947" s="1"/>
      <c r="L947" s="1"/>
    </row>
    <row r="948" spans="5:12" ht="13">
      <c r="E948" s="1"/>
      <c r="J948" s="1"/>
      <c r="K948" s="1"/>
      <c r="L948" s="1"/>
    </row>
    <row r="949" spans="5:12" ht="13">
      <c r="E949" s="1"/>
      <c r="J949" s="1"/>
      <c r="K949" s="1"/>
      <c r="L949" s="1"/>
    </row>
    <row r="950" spans="5:12" ht="13">
      <c r="E950" s="1"/>
      <c r="J950" s="1"/>
      <c r="K950" s="1"/>
      <c r="L950" s="1"/>
    </row>
    <row r="951" spans="5:12" ht="13">
      <c r="E951" s="1"/>
      <c r="J951" s="1"/>
      <c r="K951" s="1"/>
      <c r="L951" s="1"/>
    </row>
    <row r="952" spans="5:12" ht="13">
      <c r="E952" s="1"/>
      <c r="J952" s="1"/>
      <c r="K952" s="1"/>
      <c r="L952" s="1"/>
    </row>
    <row r="953" spans="5:12" ht="13">
      <c r="E953" s="1"/>
      <c r="J953" s="1"/>
      <c r="K953" s="1"/>
      <c r="L953" s="1"/>
    </row>
    <row r="954" spans="5:12" ht="13">
      <c r="E954" s="1"/>
      <c r="J954" s="1"/>
      <c r="K954" s="1"/>
      <c r="L954" s="1"/>
    </row>
    <row r="955" spans="5:12" ht="13">
      <c r="E955" s="1"/>
      <c r="J955" s="1"/>
      <c r="K955" s="1"/>
      <c r="L955" s="1"/>
    </row>
    <row r="956" spans="5:12" ht="13">
      <c r="E956" s="1"/>
      <c r="J956" s="1"/>
      <c r="K956" s="1"/>
      <c r="L956" s="1"/>
    </row>
    <row r="957" spans="5:12" ht="13">
      <c r="E957" s="1"/>
      <c r="J957" s="1"/>
      <c r="K957" s="1"/>
      <c r="L957" s="1"/>
    </row>
    <row r="958" spans="5:12" ht="13">
      <c r="E958" s="1"/>
      <c r="J958" s="1"/>
      <c r="K958" s="1"/>
      <c r="L958" s="1"/>
    </row>
    <row r="959" spans="5:12" ht="13">
      <c r="E959" s="1"/>
      <c r="J959" s="1"/>
      <c r="K959" s="1"/>
      <c r="L959" s="1"/>
    </row>
    <row r="960" spans="5:12" ht="13">
      <c r="E960" s="1"/>
      <c r="J960" s="1"/>
      <c r="K960" s="1"/>
      <c r="L960" s="1"/>
    </row>
    <row r="961" spans="5:12" ht="13">
      <c r="E961" s="1"/>
      <c r="J961" s="1"/>
      <c r="K961" s="1"/>
      <c r="L961" s="1"/>
    </row>
    <row r="962" spans="5:12" ht="13">
      <c r="E962" s="1"/>
      <c r="J962" s="1"/>
      <c r="K962" s="1"/>
      <c r="L962" s="1"/>
    </row>
    <row r="963" spans="5:12" ht="13">
      <c r="E963" s="1"/>
      <c r="J963" s="1"/>
      <c r="K963" s="1"/>
      <c r="L963" s="1"/>
    </row>
    <row r="964" spans="5:12" ht="13">
      <c r="E964" s="1"/>
      <c r="J964" s="1"/>
      <c r="K964" s="1"/>
      <c r="L964" s="1"/>
    </row>
    <row r="965" spans="5:12" ht="13">
      <c r="E965" s="1"/>
      <c r="J965" s="1"/>
      <c r="K965" s="1"/>
      <c r="L965" s="1"/>
    </row>
    <row r="966" spans="5:12" ht="13">
      <c r="E966" s="1"/>
      <c r="J966" s="1"/>
      <c r="K966" s="1"/>
      <c r="L966" s="1"/>
    </row>
    <row r="967" spans="5:12" ht="13">
      <c r="E967" s="1"/>
      <c r="J967" s="1"/>
      <c r="K967" s="1"/>
      <c r="L967" s="1"/>
    </row>
    <row r="968" spans="5:12" ht="13">
      <c r="E968" s="1"/>
      <c r="J968" s="1"/>
      <c r="K968" s="1"/>
      <c r="L968" s="1"/>
    </row>
    <row r="969" spans="5:12" ht="13">
      <c r="E969" s="1"/>
      <c r="J969" s="1"/>
      <c r="K969" s="1"/>
      <c r="L969" s="1"/>
    </row>
    <row r="970" spans="5:12" ht="13">
      <c r="E970" s="1"/>
      <c r="J970" s="1"/>
      <c r="K970" s="1"/>
      <c r="L970" s="1"/>
    </row>
    <row r="971" spans="5:12" ht="13">
      <c r="E971" s="1"/>
      <c r="J971" s="1"/>
      <c r="K971" s="1"/>
      <c r="L971" s="1"/>
    </row>
    <row r="972" spans="5:12" ht="13">
      <c r="E972" s="1"/>
      <c r="J972" s="1"/>
      <c r="K972" s="1"/>
      <c r="L972" s="1"/>
    </row>
    <row r="973" spans="5:12" ht="13">
      <c r="E973" s="1"/>
      <c r="J973" s="1"/>
      <c r="K973" s="1"/>
      <c r="L973" s="1"/>
    </row>
    <row r="974" spans="5:12" ht="13">
      <c r="E974" s="1"/>
      <c r="J974" s="1"/>
      <c r="K974" s="1"/>
      <c r="L974" s="1"/>
    </row>
    <row r="975" spans="5:12" ht="13">
      <c r="E975" s="1"/>
      <c r="J975" s="1"/>
      <c r="K975" s="1"/>
      <c r="L975" s="1"/>
    </row>
    <row r="976" spans="5:12" ht="13">
      <c r="E976" s="1"/>
      <c r="J976" s="1"/>
      <c r="K976" s="1"/>
      <c r="L976" s="1"/>
    </row>
    <row r="977" spans="5:12" ht="13">
      <c r="E977" s="1"/>
      <c r="J977" s="1"/>
      <c r="K977" s="1"/>
      <c r="L977" s="1"/>
    </row>
    <row r="978" spans="5:12" ht="13">
      <c r="E978" s="1"/>
      <c r="J978" s="1"/>
      <c r="K978" s="1"/>
      <c r="L978" s="1"/>
    </row>
    <row r="979" spans="5:12" ht="13">
      <c r="E979" s="1"/>
      <c r="J979" s="1"/>
      <c r="K979" s="1"/>
      <c r="L979" s="1"/>
    </row>
    <row r="980" spans="5:12" ht="13">
      <c r="E980" s="1"/>
      <c r="J980" s="1"/>
      <c r="K980" s="1"/>
      <c r="L980" s="1"/>
    </row>
    <row r="981" spans="5:12" ht="13">
      <c r="E981" s="1"/>
      <c r="J981" s="1"/>
      <c r="K981" s="1"/>
      <c r="L981" s="1"/>
    </row>
    <row r="982" spans="5:12" ht="13">
      <c r="E982" s="1"/>
      <c r="J982" s="1"/>
      <c r="K982" s="1"/>
      <c r="L982" s="1"/>
    </row>
    <row r="983" spans="5:12" ht="13">
      <c r="E983" s="1"/>
      <c r="J983" s="1"/>
      <c r="K983" s="1"/>
      <c r="L983" s="1"/>
    </row>
    <row r="984" spans="5:12" ht="13">
      <c r="E984" s="1"/>
      <c r="J984" s="1"/>
      <c r="K984" s="1"/>
      <c r="L984" s="1"/>
    </row>
    <row r="985" spans="5:12" ht="13">
      <c r="E985" s="1"/>
      <c r="J985" s="1"/>
      <c r="K985" s="1"/>
      <c r="L985" s="1"/>
    </row>
    <row r="986" spans="5:12" ht="13">
      <c r="E986" s="1"/>
      <c r="J986" s="1"/>
      <c r="K986" s="1"/>
      <c r="L986" s="1"/>
    </row>
    <row r="987" spans="5:12" ht="13">
      <c r="E987" s="1"/>
      <c r="J987" s="1"/>
      <c r="K987" s="1"/>
      <c r="L987" s="1"/>
    </row>
    <row r="988" spans="5:12" ht="13">
      <c r="E988" s="1"/>
      <c r="J988" s="1"/>
      <c r="K988" s="1"/>
      <c r="L988" s="1"/>
    </row>
    <row r="989" spans="5:12" ht="13">
      <c r="E989" s="1"/>
      <c r="J989" s="1"/>
      <c r="K989" s="1"/>
      <c r="L989" s="1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51"/>
  <sheetViews>
    <sheetView workbookViewId="0">
      <selection activeCell="Q25" sqref="Q25"/>
    </sheetView>
  </sheetViews>
  <sheetFormatPr baseColWidth="10" defaultColWidth="14.5" defaultRowHeight="15.75" customHeight="1"/>
  <cols>
    <col min="1" max="1" width="14.5" style="38"/>
    <col min="2" max="2" width="28.5" customWidth="1"/>
    <col min="4" max="4" width="23.83203125" customWidth="1"/>
    <col min="5" max="5" width="12.1640625" style="38" customWidth="1"/>
    <col min="6" max="6" width="14.5" style="38"/>
  </cols>
  <sheetData>
    <row r="1" spans="1:19" ht="28">
      <c r="A1" s="1" t="s">
        <v>0</v>
      </c>
      <c r="B1" s="1" t="s">
        <v>3</v>
      </c>
      <c r="C1" s="2" t="s">
        <v>4</v>
      </c>
      <c r="D1" s="2" t="s">
        <v>5</v>
      </c>
      <c r="E1" s="1" t="s">
        <v>6</v>
      </c>
    </row>
    <row r="2" spans="1:19" ht="13">
      <c r="A2" s="1"/>
      <c r="B2" s="1"/>
      <c r="C2" s="2"/>
      <c r="D2" s="2"/>
      <c r="E2" s="1"/>
    </row>
    <row r="3" spans="1:19" ht="13">
      <c r="A3" s="196"/>
      <c r="B3" s="22"/>
      <c r="C3" s="7"/>
      <c r="D3" s="7"/>
      <c r="E3" s="22"/>
      <c r="F3" s="197"/>
      <c r="G3" s="24"/>
      <c r="H3" s="24"/>
      <c r="I3" s="24"/>
      <c r="J3" s="24"/>
      <c r="K3" s="24"/>
      <c r="L3" s="24"/>
      <c r="M3" s="24"/>
      <c r="N3" s="24"/>
      <c r="O3" s="24"/>
      <c r="P3" s="24"/>
      <c r="Q3" s="44"/>
    </row>
    <row r="4" spans="1:19" ht="13">
      <c r="A4" s="37"/>
      <c r="B4" s="1"/>
      <c r="C4" s="2"/>
      <c r="D4" s="2"/>
      <c r="E4" s="1"/>
      <c r="M4" t="s">
        <v>204</v>
      </c>
      <c r="P4" t="s">
        <v>205</v>
      </c>
      <c r="Q4" s="36"/>
      <c r="R4" t="s">
        <v>206</v>
      </c>
      <c r="S4" t="s">
        <v>207</v>
      </c>
    </row>
    <row r="5" spans="1:19" ht="14">
      <c r="A5" s="198" t="s">
        <v>14</v>
      </c>
      <c r="B5" s="199" t="s">
        <v>17</v>
      </c>
      <c r="C5" s="200">
        <v>15</v>
      </c>
      <c r="D5" s="200" t="s">
        <v>18</v>
      </c>
      <c r="E5" s="199"/>
      <c r="F5" s="1"/>
      <c r="H5" s="2"/>
      <c r="I5" s="2"/>
      <c r="J5" s="2"/>
      <c r="K5" s="2"/>
      <c r="L5" s="2"/>
      <c r="M5" s="2"/>
      <c r="N5" s="2"/>
      <c r="P5" s="2"/>
      <c r="Q5" s="36"/>
    </row>
    <row r="6" spans="1:19" ht="30.75" customHeight="1">
      <c r="A6" s="198" t="s">
        <v>19</v>
      </c>
      <c r="B6" s="199" t="s">
        <v>21</v>
      </c>
      <c r="C6" s="200">
        <v>15</v>
      </c>
      <c r="D6" s="200" t="s">
        <v>18</v>
      </c>
      <c r="E6" s="199"/>
      <c r="F6" s="1"/>
      <c r="H6" s="2"/>
      <c r="I6" s="2"/>
      <c r="J6" s="2"/>
      <c r="K6" s="2"/>
      <c r="L6" s="2"/>
      <c r="M6" s="2"/>
      <c r="N6" s="2"/>
      <c r="O6" s="2"/>
      <c r="P6" s="2"/>
      <c r="Q6" s="36"/>
    </row>
    <row r="7" spans="1:19" ht="14">
      <c r="A7" s="198" t="s">
        <v>22</v>
      </c>
      <c r="B7" s="199" t="s">
        <v>208</v>
      </c>
      <c r="C7" s="200">
        <v>15</v>
      </c>
      <c r="D7" s="200" t="s">
        <v>18</v>
      </c>
      <c r="E7" s="199"/>
      <c r="F7" s="1"/>
      <c r="H7" s="2"/>
      <c r="I7" s="2"/>
      <c r="J7" s="2"/>
      <c r="K7" s="2"/>
      <c r="L7" s="2"/>
      <c r="M7" s="2"/>
      <c r="N7" s="2"/>
      <c r="O7" s="2"/>
      <c r="P7" s="2"/>
      <c r="Q7" s="36"/>
    </row>
    <row r="8" spans="1:19" ht="27.75" customHeight="1">
      <c r="A8" s="198" t="s">
        <v>25</v>
      </c>
      <c r="B8" s="199" t="s">
        <v>28</v>
      </c>
      <c r="C8" s="200">
        <v>15</v>
      </c>
      <c r="D8" s="200" t="s">
        <v>18</v>
      </c>
      <c r="E8" s="199"/>
      <c r="F8" s="1"/>
      <c r="H8" s="1"/>
      <c r="I8" s="2"/>
      <c r="J8" s="2"/>
      <c r="K8" s="2"/>
      <c r="L8" s="2"/>
      <c r="M8" s="2"/>
      <c r="N8" s="2"/>
      <c r="O8" s="2"/>
      <c r="P8" s="2"/>
      <c r="Q8" s="36"/>
    </row>
    <row r="9" spans="1:19" ht="14">
      <c r="A9" s="198" t="s">
        <v>29</v>
      </c>
      <c r="B9" s="199" t="s">
        <v>32</v>
      </c>
      <c r="C9" s="200">
        <v>15</v>
      </c>
      <c r="D9" s="200" t="s">
        <v>18</v>
      </c>
      <c r="E9" s="199"/>
      <c r="F9" s="1"/>
      <c r="H9" s="1"/>
      <c r="I9" s="2"/>
      <c r="J9" s="2"/>
      <c r="K9" s="2"/>
      <c r="L9" s="2"/>
      <c r="M9" s="2"/>
      <c r="N9" s="2"/>
      <c r="O9" s="2"/>
      <c r="P9" s="2"/>
      <c r="Q9" s="36"/>
    </row>
    <row r="10" spans="1:19" ht="14">
      <c r="A10" s="198" t="s">
        <v>33</v>
      </c>
      <c r="B10" s="199" t="s">
        <v>36</v>
      </c>
      <c r="C10" s="200">
        <v>15</v>
      </c>
      <c r="D10" s="200" t="s">
        <v>18</v>
      </c>
      <c r="E10" s="199"/>
      <c r="F10" s="1"/>
      <c r="H10" s="2"/>
      <c r="I10" s="19"/>
      <c r="J10" s="19"/>
      <c r="K10" s="19"/>
      <c r="L10" s="19"/>
      <c r="M10" s="19"/>
      <c r="N10" s="19"/>
      <c r="P10" s="2"/>
      <c r="Q10" s="36"/>
    </row>
    <row r="11" spans="1:19" ht="14">
      <c r="A11" s="198" t="s">
        <v>37</v>
      </c>
      <c r="B11" s="199" t="s">
        <v>40</v>
      </c>
      <c r="C11" s="200">
        <v>15</v>
      </c>
      <c r="D11" s="200" t="s">
        <v>18</v>
      </c>
      <c r="E11" s="199"/>
      <c r="F11" s="1"/>
      <c r="I11" s="2"/>
      <c r="J11" s="2"/>
      <c r="K11" s="2"/>
      <c r="L11" s="2"/>
      <c r="M11" s="2"/>
      <c r="N11" s="2"/>
      <c r="O11" s="2"/>
      <c r="P11" s="2"/>
      <c r="Q11" s="36"/>
    </row>
    <row r="12" spans="1:19" ht="14">
      <c r="A12" s="198" t="s">
        <v>41</v>
      </c>
      <c r="B12" s="199" t="s">
        <v>44</v>
      </c>
      <c r="C12" s="200">
        <v>15</v>
      </c>
      <c r="D12" s="200" t="s">
        <v>18</v>
      </c>
      <c r="E12" s="199"/>
      <c r="F12" s="1"/>
      <c r="H12" s="2"/>
      <c r="I12" s="2"/>
      <c r="J12" s="2"/>
      <c r="K12" s="2"/>
      <c r="L12" s="2"/>
      <c r="P12" s="2"/>
      <c r="Q12" s="36"/>
    </row>
    <row r="13" spans="1:19" ht="14">
      <c r="A13" s="198" t="s">
        <v>45</v>
      </c>
      <c r="B13" s="199" t="s">
        <v>47</v>
      </c>
      <c r="C13" s="200">
        <v>15</v>
      </c>
      <c r="D13" s="200" t="s">
        <v>18</v>
      </c>
      <c r="E13" s="199"/>
      <c r="F13" s="1"/>
      <c r="H13" s="2"/>
      <c r="I13" s="2"/>
      <c r="J13" s="2"/>
      <c r="K13" s="2"/>
      <c r="L13" s="2"/>
      <c r="P13" s="2"/>
      <c r="Q13" s="36"/>
    </row>
    <row r="14" spans="1:19" ht="14">
      <c r="A14" s="198" t="s">
        <v>48</v>
      </c>
      <c r="B14" s="199" t="s">
        <v>51</v>
      </c>
      <c r="C14" s="200">
        <v>15</v>
      </c>
      <c r="D14" s="200" t="s">
        <v>18</v>
      </c>
      <c r="E14" s="199"/>
      <c r="F14" s="1"/>
      <c r="H14" s="1"/>
      <c r="I14" s="2"/>
      <c r="J14" s="2"/>
      <c r="K14" s="2"/>
      <c r="L14" s="2"/>
      <c r="M14" s="2"/>
      <c r="N14" s="2"/>
      <c r="O14" s="2"/>
      <c r="P14" s="2"/>
      <c r="Q14" s="36"/>
    </row>
    <row r="15" spans="1:19" ht="28">
      <c r="A15" s="198" t="s">
        <v>52</v>
      </c>
      <c r="B15" s="199" t="s">
        <v>54</v>
      </c>
      <c r="C15" s="200">
        <v>15</v>
      </c>
      <c r="D15" s="200" t="s">
        <v>18</v>
      </c>
      <c r="E15" s="199"/>
      <c r="F15" s="199"/>
      <c r="H15" s="2"/>
      <c r="I15" s="2"/>
      <c r="J15" s="2"/>
      <c r="K15" s="2"/>
      <c r="L15" s="2"/>
      <c r="P15" s="2"/>
      <c r="Q15" s="36"/>
    </row>
    <row r="16" spans="1:19" ht="28">
      <c r="A16" s="201" t="s">
        <v>55</v>
      </c>
      <c r="B16" s="202" t="s">
        <v>58</v>
      </c>
      <c r="C16" s="203">
        <v>15</v>
      </c>
      <c r="D16" s="203" t="s">
        <v>18</v>
      </c>
      <c r="E16" s="202"/>
      <c r="F16" s="1"/>
      <c r="H16" s="2"/>
      <c r="I16" s="2"/>
      <c r="J16" s="2"/>
      <c r="K16" s="2"/>
      <c r="L16" s="2"/>
      <c r="M16" s="2"/>
      <c r="N16" s="2"/>
      <c r="O16" s="2"/>
      <c r="P16" s="2"/>
      <c r="Q16" s="36"/>
    </row>
    <row r="17" spans="1:17" ht="14">
      <c r="A17" s="201" t="s">
        <v>59</v>
      </c>
      <c r="B17" s="202" t="s">
        <v>62</v>
      </c>
      <c r="C17" s="203">
        <v>15</v>
      </c>
      <c r="D17" s="203" t="s">
        <v>18</v>
      </c>
      <c r="E17" s="202"/>
      <c r="F17" s="1"/>
      <c r="H17" s="2"/>
      <c r="I17" s="2"/>
      <c r="J17" s="2"/>
      <c r="K17" s="2"/>
      <c r="L17" s="2"/>
      <c r="M17" s="2"/>
      <c r="N17" s="2"/>
      <c r="O17" s="2"/>
      <c r="P17" s="2"/>
      <c r="Q17" s="36"/>
    </row>
    <row r="18" spans="1:17" ht="14">
      <c r="A18" s="201" t="s">
        <v>63</v>
      </c>
      <c r="B18" s="202" t="s">
        <v>65</v>
      </c>
      <c r="C18" s="203">
        <v>15</v>
      </c>
      <c r="D18" s="203" t="s">
        <v>18</v>
      </c>
      <c r="E18" s="202"/>
      <c r="F18" s="1"/>
      <c r="H18" s="1"/>
      <c r="I18" s="2"/>
      <c r="J18" s="2"/>
      <c r="K18" s="2"/>
      <c r="L18" s="2"/>
      <c r="M18" s="2"/>
      <c r="N18" s="2"/>
      <c r="O18" s="2"/>
      <c r="P18" s="2"/>
      <c r="Q18" s="36"/>
    </row>
    <row r="19" spans="1:17" ht="14">
      <c r="A19" s="201" t="s">
        <v>66</v>
      </c>
      <c r="B19" s="202" t="s">
        <v>68</v>
      </c>
      <c r="C19" s="203">
        <v>15</v>
      </c>
      <c r="D19" s="203" t="s">
        <v>18</v>
      </c>
      <c r="E19" s="202"/>
      <c r="F19" s="1"/>
      <c r="H19" s="1"/>
      <c r="I19" s="2"/>
      <c r="J19" s="2"/>
      <c r="K19" s="2"/>
      <c r="L19" s="2"/>
      <c r="P19" s="2"/>
      <c r="Q19" s="36"/>
    </row>
    <row r="20" spans="1:17" ht="28">
      <c r="A20" s="201" t="s">
        <v>69</v>
      </c>
      <c r="B20" s="202" t="s">
        <v>71</v>
      </c>
      <c r="C20" s="203">
        <v>15</v>
      </c>
      <c r="D20" s="203" t="s">
        <v>18</v>
      </c>
      <c r="E20" s="202"/>
      <c r="F20" s="1"/>
      <c r="H20" s="1"/>
      <c r="I20" s="2"/>
      <c r="J20" s="2"/>
      <c r="K20" s="2"/>
      <c r="L20" s="2"/>
      <c r="M20" s="2"/>
      <c r="N20" s="2"/>
      <c r="O20" s="2"/>
      <c r="P20" s="2"/>
      <c r="Q20" s="36"/>
    </row>
    <row r="21" spans="1:17" ht="14">
      <c r="A21" s="201" t="s">
        <v>72</v>
      </c>
      <c r="B21" s="202" t="s">
        <v>74</v>
      </c>
      <c r="C21" s="203">
        <v>15</v>
      </c>
      <c r="D21" s="203" t="s">
        <v>18</v>
      </c>
      <c r="E21" s="202"/>
      <c r="F21" s="1"/>
      <c r="H21" s="2"/>
      <c r="I21" s="2"/>
      <c r="J21" s="2"/>
      <c r="K21" s="2"/>
      <c r="L21" s="2"/>
      <c r="M21" s="2"/>
      <c r="N21" s="2"/>
      <c r="O21" s="2"/>
      <c r="P21" s="2"/>
      <c r="Q21" s="36"/>
    </row>
    <row r="22" spans="1:17" ht="14">
      <c r="A22" s="201" t="s">
        <v>75</v>
      </c>
      <c r="B22" s="202" t="s">
        <v>77</v>
      </c>
      <c r="C22" s="203">
        <v>15</v>
      </c>
      <c r="D22" s="203" t="s">
        <v>18</v>
      </c>
      <c r="E22" s="202"/>
      <c r="F22" s="1"/>
      <c r="H22" s="2"/>
      <c r="I22" s="2"/>
      <c r="J22" s="2"/>
      <c r="K22" s="2"/>
      <c r="L22" s="2"/>
      <c r="M22" s="2"/>
      <c r="N22" s="2"/>
      <c r="O22" s="2"/>
      <c r="P22" s="2"/>
      <c r="Q22" s="36"/>
    </row>
    <row r="23" spans="1:17" ht="28">
      <c r="A23" s="201" t="s">
        <v>78</v>
      </c>
      <c r="B23" s="202" t="s">
        <v>81</v>
      </c>
      <c r="C23" s="203">
        <v>15</v>
      </c>
      <c r="D23" s="203" t="s">
        <v>82</v>
      </c>
      <c r="E23" s="202"/>
      <c r="F23" s="1"/>
      <c r="H23" s="1"/>
      <c r="I23" s="2"/>
      <c r="J23" s="2"/>
      <c r="K23" s="2"/>
      <c r="L23" s="2"/>
      <c r="M23" s="2"/>
      <c r="N23" s="2"/>
      <c r="O23" s="2"/>
      <c r="P23" s="2"/>
      <c r="Q23" s="36"/>
    </row>
    <row r="24" spans="1:17" ht="28">
      <c r="A24" s="201" t="s">
        <v>83</v>
      </c>
      <c r="B24" s="202" t="s">
        <v>86</v>
      </c>
      <c r="C24" s="203">
        <v>15</v>
      </c>
      <c r="D24" s="203" t="s">
        <v>18</v>
      </c>
      <c r="E24" s="202"/>
      <c r="F24" s="1"/>
      <c r="H24" s="1"/>
      <c r="I24" s="2"/>
      <c r="J24" s="2"/>
      <c r="K24" s="2"/>
      <c r="L24" s="2"/>
      <c r="M24" s="2"/>
      <c r="N24" s="2"/>
      <c r="O24" s="2"/>
      <c r="P24" s="2"/>
      <c r="Q24" s="36"/>
    </row>
    <row r="25" spans="1:17" ht="14">
      <c r="A25" s="201" t="s">
        <v>209</v>
      </c>
      <c r="B25" s="202" t="s">
        <v>210</v>
      </c>
      <c r="C25" s="203">
        <v>60</v>
      </c>
      <c r="D25" s="203" t="s">
        <v>91</v>
      </c>
      <c r="E25" s="202"/>
      <c r="I25" s="2"/>
      <c r="J25" s="2"/>
      <c r="K25" s="2"/>
      <c r="L25" s="2"/>
      <c r="M25" s="2"/>
      <c r="N25" s="2"/>
      <c r="O25" s="5"/>
      <c r="P25" s="2"/>
      <c r="Q25" s="36"/>
    </row>
    <row r="26" spans="1:17" ht="23.25" customHeight="1">
      <c r="A26" s="204" t="s">
        <v>211</v>
      </c>
      <c r="B26" s="205" t="s">
        <v>32</v>
      </c>
      <c r="C26" s="206">
        <v>15</v>
      </c>
      <c r="D26" s="206" t="s">
        <v>18</v>
      </c>
      <c r="E26" s="207"/>
      <c r="F26" s="1"/>
      <c r="P26" s="2"/>
      <c r="Q26" s="36"/>
    </row>
    <row r="27" spans="1:17" ht="14">
      <c r="A27" s="204" t="s">
        <v>212</v>
      </c>
      <c r="B27" s="205" t="s">
        <v>62</v>
      </c>
      <c r="C27" s="206">
        <v>15</v>
      </c>
      <c r="D27" s="206" t="s">
        <v>18</v>
      </c>
      <c r="E27" s="207"/>
      <c r="F27" s="1"/>
      <c r="P27" s="2"/>
      <c r="Q27" s="36"/>
    </row>
    <row r="28" spans="1:17" ht="36" customHeight="1">
      <c r="A28" s="204" t="s">
        <v>213</v>
      </c>
      <c r="B28" s="205" t="s">
        <v>214</v>
      </c>
      <c r="C28" s="206">
        <v>15</v>
      </c>
      <c r="D28" s="206" t="s">
        <v>18</v>
      </c>
      <c r="E28" s="207"/>
      <c r="F28" s="1"/>
      <c r="P28" s="2"/>
      <c r="Q28" s="36"/>
    </row>
    <row r="29" spans="1:17" ht="14">
      <c r="A29" s="204" t="s">
        <v>213</v>
      </c>
      <c r="B29" s="207" t="s">
        <v>68</v>
      </c>
      <c r="C29" s="206">
        <v>15</v>
      </c>
      <c r="D29" s="206"/>
      <c r="E29" s="207"/>
      <c r="F29" s="1"/>
      <c r="P29" s="2"/>
      <c r="Q29" s="36"/>
    </row>
    <row r="30" spans="1:17" ht="14">
      <c r="A30" s="208" t="s">
        <v>99</v>
      </c>
      <c r="B30" s="209" t="s">
        <v>100</v>
      </c>
      <c r="C30" s="210">
        <v>15</v>
      </c>
      <c r="D30" s="210" t="s">
        <v>18</v>
      </c>
      <c r="E30" s="209"/>
      <c r="F30" s="1"/>
      <c r="H30" s="2"/>
      <c r="I30" s="2"/>
      <c r="J30" s="2"/>
      <c r="K30" s="2"/>
      <c r="L30" s="2"/>
      <c r="M30" s="2"/>
      <c r="N30" s="2"/>
      <c r="O30" s="2"/>
      <c r="P30" s="2"/>
      <c r="Q30" s="36"/>
    </row>
    <row r="31" spans="1:17" ht="14">
      <c r="A31" s="208" t="s">
        <v>215</v>
      </c>
      <c r="B31" s="209" t="s">
        <v>102</v>
      </c>
      <c r="C31" s="210">
        <v>15</v>
      </c>
      <c r="D31" s="210" t="s">
        <v>18</v>
      </c>
      <c r="E31" s="209"/>
      <c r="F31" s="1"/>
      <c r="H31" s="2"/>
      <c r="I31" s="2"/>
      <c r="J31" s="2"/>
      <c r="K31" s="2"/>
      <c r="L31" s="2"/>
      <c r="M31" s="2"/>
      <c r="N31" s="2"/>
      <c r="O31" s="2"/>
      <c r="P31" s="2"/>
      <c r="Q31" s="36"/>
    </row>
    <row r="32" spans="1:17" ht="14">
      <c r="A32" s="208" t="s">
        <v>103</v>
      </c>
      <c r="B32" s="209" t="s">
        <v>104</v>
      </c>
      <c r="C32" s="210">
        <v>15</v>
      </c>
      <c r="D32" s="210" t="s">
        <v>18</v>
      </c>
      <c r="E32" s="209"/>
      <c r="F32" s="1"/>
      <c r="H32" s="1"/>
      <c r="I32" s="2"/>
      <c r="J32" s="2"/>
      <c r="K32" s="2"/>
      <c r="L32" s="2"/>
      <c r="P32" s="2"/>
      <c r="Q32" s="36"/>
    </row>
    <row r="33" spans="1:17" ht="14">
      <c r="A33" s="208" t="s">
        <v>105</v>
      </c>
      <c r="B33" s="209" t="s">
        <v>106</v>
      </c>
      <c r="C33" s="210">
        <v>15</v>
      </c>
      <c r="D33" s="210" t="s">
        <v>18</v>
      </c>
      <c r="E33" s="209"/>
      <c r="F33" s="1"/>
      <c r="H33" s="1"/>
      <c r="I33" s="2"/>
      <c r="J33" s="2"/>
      <c r="K33" s="2"/>
      <c r="L33" s="2"/>
      <c r="M33" s="2"/>
      <c r="N33" s="2"/>
      <c r="O33" s="2"/>
      <c r="P33" s="2"/>
      <c r="Q33" s="36"/>
    </row>
    <row r="34" spans="1:17" ht="14">
      <c r="A34" s="208" t="s">
        <v>107</v>
      </c>
      <c r="B34" s="209" t="s">
        <v>108</v>
      </c>
      <c r="C34" s="210">
        <v>15</v>
      </c>
      <c r="D34" s="210" t="s">
        <v>18</v>
      </c>
      <c r="E34" s="209"/>
      <c r="F34" s="1"/>
      <c r="H34" s="2"/>
      <c r="I34" s="2"/>
      <c r="J34" s="2"/>
      <c r="K34" s="2"/>
      <c r="L34" s="2"/>
      <c r="M34" s="2"/>
      <c r="N34" s="2"/>
      <c r="O34" s="2"/>
      <c r="P34" s="2"/>
      <c r="Q34" s="36"/>
    </row>
    <row r="35" spans="1:17" ht="14">
      <c r="A35" s="211" t="s">
        <v>109</v>
      </c>
      <c r="B35" s="212" t="s">
        <v>108</v>
      </c>
      <c r="C35" s="213">
        <v>15</v>
      </c>
      <c r="D35" s="213" t="s">
        <v>18</v>
      </c>
      <c r="E35" s="212"/>
      <c r="F35" s="1"/>
      <c r="P35" s="2"/>
      <c r="Q35" s="36"/>
    </row>
    <row r="36" spans="1:17" ht="28">
      <c r="A36" s="211" t="s">
        <v>110</v>
      </c>
      <c r="B36" s="212" t="s">
        <v>111</v>
      </c>
      <c r="C36" s="213">
        <v>15</v>
      </c>
      <c r="D36" s="213" t="s">
        <v>18</v>
      </c>
      <c r="E36" s="212"/>
      <c r="F36" s="1"/>
      <c r="H36" s="2"/>
      <c r="I36" s="2"/>
      <c r="J36" s="2"/>
      <c r="K36" s="2"/>
      <c r="L36" s="2"/>
      <c r="M36" s="2"/>
      <c r="N36" s="2"/>
      <c r="O36" s="2"/>
      <c r="P36" s="2"/>
      <c r="Q36" s="36"/>
    </row>
    <row r="37" spans="1:17" ht="14">
      <c r="A37" s="211" t="s">
        <v>112</v>
      </c>
      <c r="B37" s="212" t="s">
        <v>104</v>
      </c>
      <c r="C37" s="213">
        <v>15</v>
      </c>
      <c r="D37" s="213" t="s">
        <v>18</v>
      </c>
      <c r="E37" s="212"/>
      <c r="F37" s="1"/>
      <c r="H37" s="2"/>
      <c r="I37" s="2"/>
      <c r="J37" s="2"/>
      <c r="K37" s="2"/>
      <c r="L37" s="2"/>
      <c r="M37" s="2"/>
      <c r="N37" s="2"/>
      <c r="O37" s="2"/>
      <c r="P37" s="2"/>
      <c r="Q37" s="36"/>
    </row>
    <row r="38" spans="1:17" ht="14">
      <c r="A38" s="211" t="s">
        <v>113</v>
      </c>
      <c r="B38" s="212" t="s">
        <v>114</v>
      </c>
      <c r="C38" s="213">
        <v>15</v>
      </c>
      <c r="D38" s="213" t="s">
        <v>18</v>
      </c>
      <c r="E38" s="212"/>
      <c r="F38" s="1"/>
      <c r="H38" s="2"/>
      <c r="I38" s="2"/>
      <c r="J38" s="2"/>
      <c r="K38" s="2"/>
      <c r="L38" s="2"/>
      <c r="M38" s="2"/>
      <c r="N38" s="2"/>
      <c r="O38" s="2"/>
      <c r="P38" s="2"/>
      <c r="Q38" s="36"/>
    </row>
    <row r="39" spans="1:17" ht="14">
      <c r="A39" s="211" t="s">
        <v>115</v>
      </c>
      <c r="B39" s="212" t="s">
        <v>116</v>
      </c>
      <c r="C39" s="213">
        <v>15</v>
      </c>
      <c r="D39" s="213" t="s">
        <v>18</v>
      </c>
      <c r="E39" s="212"/>
      <c r="F39" s="1"/>
      <c r="I39" s="2"/>
      <c r="J39" s="2"/>
      <c r="K39" s="2"/>
      <c r="L39" s="2"/>
      <c r="M39" s="2"/>
      <c r="N39" s="2"/>
      <c r="O39" s="2"/>
      <c r="P39" s="2"/>
      <c r="Q39" s="36"/>
    </row>
    <row r="40" spans="1:17" ht="14">
      <c r="A40" s="37" t="s">
        <v>216</v>
      </c>
      <c r="B40" s="1" t="s">
        <v>217</v>
      </c>
      <c r="C40" s="2">
        <v>60</v>
      </c>
      <c r="D40" s="2" t="s">
        <v>120</v>
      </c>
      <c r="E40" s="1"/>
      <c r="P40" s="2"/>
      <c r="Q40" s="36"/>
    </row>
    <row r="41" spans="1:17" ht="14">
      <c r="A41" s="214" t="s">
        <v>121</v>
      </c>
      <c r="B41" s="215" t="s">
        <v>122</v>
      </c>
      <c r="C41" s="216">
        <v>15</v>
      </c>
      <c r="D41" s="216" t="s">
        <v>18</v>
      </c>
      <c r="E41" s="215"/>
      <c r="F41" s="1"/>
      <c r="H41" s="1"/>
      <c r="I41" s="2"/>
      <c r="J41" s="2"/>
      <c r="K41" s="2"/>
      <c r="L41" s="2"/>
      <c r="M41" s="2"/>
      <c r="N41" s="2"/>
      <c r="O41" s="2"/>
      <c r="P41" s="2"/>
      <c r="Q41" s="36"/>
    </row>
    <row r="42" spans="1:17" ht="14">
      <c r="A42" s="214" t="s">
        <v>123</v>
      </c>
      <c r="B42" s="215" t="s">
        <v>124</v>
      </c>
      <c r="C42" s="216">
        <v>15</v>
      </c>
      <c r="D42" s="216" t="s">
        <v>18</v>
      </c>
      <c r="E42" s="215"/>
      <c r="F42" s="1"/>
      <c r="H42" s="1"/>
      <c r="I42" s="2"/>
      <c r="J42" s="2"/>
      <c r="K42" s="2"/>
      <c r="L42" s="2"/>
      <c r="M42" s="2"/>
      <c r="N42" s="2"/>
      <c r="O42" s="2"/>
      <c r="P42" s="2"/>
      <c r="Q42" s="36"/>
    </row>
    <row r="43" spans="1:17" ht="14">
      <c r="A43" s="214" t="s">
        <v>125</v>
      </c>
      <c r="B43" s="215" t="s">
        <v>126</v>
      </c>
      <c r="C43" s="216">
        <v>15</v>
      </c>
      <c r="D43" s="216" t="s">
        <v>18</v>
      </c>
      <c r="E43" s="215"/>
      <c r="F43" s="1"/>
      <c r="H43" s="1"/>
      <c r="I43" s="2"/>
      <c r="J43" s="2"/>
      <c r="K43" s="2"/>
      <c r="L43" s="2"/>
      <c r="M43" s="2"/>
      <c r="N43" s="2"/>
      <c r="O43" s="2"/>
      <c r="P43" s="2"/>
      <c r="Q43" s="36"/>
    </row>
    <row r="44" spans="1:17" ht="14">
      <c r="A44" s="214" t="s">
        <v>127</v>
      </c>
      <c r="B44" s="215" t="s">
        <v>128</v>
      </c>
      <c r="C44" s="216">
        <v>15</v>
      </c>
      <c r="D44" s="216" t="s">
        <v>18</v>
      </c>
      <c r="E44" s="215"/>
      <c r="F44" s="1"/>
      <c r="H44" s="1"/>
      <c r="I44" s="2"/>
      <c r="J44" s="2"/>
      <c r="K44" s="2"/>
      <c r="L44" s="2"/>
      <c r="M44" s="2"/>
      <c r="N44" s="2"/>
      <c r="O44" s="2"/>
      <c r="P44" s="2"/>
      <c r="Q44" s="36"/>
    </row>
    <row r="45" spans="1:17" ht="14">
      <c r="A45" s="217" t="s">
        <v>129</v>
      </c>
      <c r="B45" s="218" t="s">
        <v>218</v>
      </c>
      <c r="C45" s="219">
        <v>15</v>
      </c>
      <c r="D45" s="219" t="s">
        <v>18</v>
      </c>
      <c r="E45" s="218"/>
      <c r="F45" s="1"/>
      <c r="H45" s="1"/>
      <c r="I45" s="2"/>
      <c r="J45" s="2"/>
      <c r="K45" s="2"/>
      <c r="L45" s="2"/>
      <c r="M45" s="2"/>
      <c r="N45" s="2"/>
      <c r="O45" s="2"/>
      <c r="P45" s="2"/>
      <c r="Q45" s="36"/>
    </row>
    <row r="46" spans="1:17" ht="14">
      <c r="A46" s="217" t="s">
        <v>131</v>
      </c>
      <c r="B46" s="218" t="s">
        <v>132</v>
      </c>
      <c r="C46" s="219">
        <v>15</v>
      </c>
      <c r="D46" s="219" t="s">
        <v>18</v>
      </c>
      <c r="E46" s="218"/>
      <c r="F46" s="1"/>
      <c r="H46" s="1"/>
      <c r="I46" s="2"/>
      <c r="J46" s="2"/>
      <c r="K46" s="2"/>
      <c r="L46" s="2"/>
      <c r="M46" s="2"/>
      <c r="N46" s="2"/>
      <c r="O46" s="2"/>
      <c r="P46" s="2"/>
      <c r="Q46" s="36"/>
    </row>
    <row r="47" spans="1:17" ht="28">
      <c r="A47" s="217" t="s">
        <v>133</v>
      </c>
      <c r="B47" s="218" t="s">
        <v>134</v>
      </c>
      <c r="C47" s="219">
        <v>15</v>
      </c>
      <c r="D47" s="219" t="s">
        <v>18</v>
      </c>
      <c r="E47" s="218"/>
      <c r="F47" s="1"/>
      <c r="H47" s="2"/>
      <c r="I47" s="2"/>
      <c r="J47" s="2"/>
      <c r="K47" s="2"/>
      <c r="L47" s="2"/>
      <c r="M47" s="2"/>
      <c r="N47" s="2"/>
      <c r="O47" s="2"/>
      <c r="P47" s="2"/>
      <c r="Q47" s="36"/>
    </row>
    <row r="48" spans="1:17" ht="28">
      <c r="A48" s="217" t="s">
        <v>135</v>
      </c>
      <c r="B48" s="218" t="s">
        <v>136</v>
      </c>
      <c r="C48" s="219">
        <v>15</v>
      </c>
      <c r="D48" s="219" t="s">
        <v>18</v>
      </c>
      <c r="E48" s="218"/>
      <c r="F48" s="1"/>
      <c r="H48" s="2"/>
      <c r="I48" s="2"/>
      <c r="J48" s="2"/>
      <c r="K48" s="2"/>
      <c r="L48" s="2"/>
      <c r="M48" s="2"/>
      <c r="N48" s="2"/>
      <c r="P48" s="2"/>
      <c r="Q48" s="36"/>
    </row>
    <row r="49" spans="1:17" ht="14">
      <c r="A49" s="37" t="s">
        <v>137</v>
      </c>
      <c r="B49" s="1" t="s">
        <v>219</v>
      </c>
      <c r="C49" s="2">
        <v>60</v>
      </c>
      <c r="D49" s="2" t="s">
        <v>91</v>
      </c>
      <c r="E49" s="1"/>
      <c r="H49" s="1"/>
      <c r="P49" s="2"/>
      <c r="Q49" s="36"/>
    </row>
    <row r="50" spans="1:17" ht="14">
      <c r="A50" s="220" t="s">
        <v>140</v>
      </c>
      <c r="B50" s="221" t="s">
        <v>141</v>
      </c>
      <c r="C50" s="222">
        <v>15</v>
      </c>
      <c r="D50" s="222" t="s">
        <v>18</v>
      </c>
      <c r="E50" s="221"/>
      <c r="F50" s="1"/>
      <c r="H50" s="1"/>
      <c r="I50" s="2"/>
      <c r="J50" s="2"/>
      <c r="K50" s="2"/>
      <c r="L50" s="2"/>
      <c r="M50" s="2"/>
      <c r="N50" s="2"/>
      <c r="O50" s="2"/>
      <c r="P50" s="2"/>
      <c r="Q50" s="36"/>
    </row>
    <row r="51" spans="1:17" ht="14">
      <c r="A51" s="220" t="s">
        <v>142</v>
      </c>
      <c r="B51" s="221" t="s">
        <v>143</v>
      </c>
      <c r="C51" s="222">
        <v>15</v>
      </c>
      <c r="D51" s="222" t="s">
        <v>18</v>
      </c>
      <c r="E51" s="221"/>
      <c r="F51" s="1"/>
      <c r="H51" s="1"/>
      <c r="I51" s="2"/>
      <c r="J51" s="2"/>
      <c r="K51" s="2"/>
      <c r="L51" s="2"/>
      <c r="M51" s="2"/>
      <c r="N51" s="2"/>
      <c r="O51" s="2"/>
      <c r="P51" s="2"/>
      <c r="Q51" s="36"/>
    </row>
    <row r="52" spans="1:17" ht="14">
      <c r="A52" s="220" t="s">
        <v>144</v>
      </c>
      <c r="B52" s="221" t="s">
        <v>145</v>
      </c>
      <c r="C52" s="222">
        <v>15</v>
      </c>
      <c r="D52" s="222" t="s">
        <v>18</v>
      </c>
      <c r="E52" s="221"/>
      <c r="F52" s="1"/>
      <c r="H52" s="1"/>
      <c r="I52" s="2"/>
      <c r="J52" s="2"/>
      <c r="K52" s="2"/>
      <c r="L52" s="2"/>
      <c r="M52" s="2"/>
      <c r="N52" s="2"/>
      <c r="O52" s="2"/>
      <c r="P52" s="2"/>
      <c r="Q52" s="36"/>
    </row>
    <row r="53" spans="1:17" ht="14">
      <c r="A53" s="220" t="s">
        <v>146</v>
      </c>
      <c r="B53" s="223" t="s">
        <v>147</v>
      </c>
      <c r="C53" s="222">
        <v>15</v>
      </c>
      <c r="D53" s="222" t="s">
        <v>18</v>
      </c>
      <c r="E53" s="221"/>
      <c r="F53" s="1"/>
      <c r="H53" s="1"/>
      <c r="I53" s="2"/>
      <c r="J53" s="2"/>
      <c r="K53" s="2"/>
      <c r="L53" s="2"/>
      <c r="M53" s="2"/>
      <c r="N53" s="2"/>
      <c r="O53" s="2"/>
      <c r="P53" s="2"/>
      <c r="Q53" s="36"/>
    </row>
    <row r="54" spans="1:17" ht="28">
      <c r="A54" s="224" t="s">
        <v>148</v>
      </c>
      <c r="B54" s="225" t="s">
        <v>149</v>
      </c>
      <c r="C54" s="226">
        <v>15</v>
      </c>
      <c r="D54" s="226" t="s">
        <v>18</v>
      </c>
      <c r="E54" s="225"/>
      <c r="F54" s="1"/>
      <c r="H54" s="1"/>
      <c r="I54" s="2"/>
      <c r="J54" s="2"/>
      <c r="K54" s="2"/>
      <c r="L54" s="2"/>
      <c r="M54" s="2"/>
      <c r="N54" s="2"/>
      <c r="O54" s="2"/>
      <c r="P54" s="2"/>
      <c r="Q54" s="36"/>
    </row>
    <row r="55" spans="1:17" ht="28">
      <c r="A55" s="224" t="s">
        <v>150</v>
      </c>
      <c r="B55" s="225" t="s">
        <v>151</v>
      </c>
      <c r="C55" s="226">
        <v>15</v>
      </c>
      <c r="D55" s="226" t="s">
        <v>18</v>
      </c>
      <c r="E55" s="225"/>
      <c r="F55" s="1"/>
      <c r="H55" s="1"/>
      <c r="I55" s="2"/>
      <c r="J55" s="2"/>
      <c r="K55" s="2"/>
      <c r="L55" s="2"/>
      <c r="M55" s="2"/>
      <c r="N55" s="2"/>
      <c r="O55" s="2"/>
      <c r="P55" s="2"/>
      <c r="Q55" s="36"/>
    </row>
    <row r="56" spans="1:17" ht="28">
      <c r="A56" s="224" t="s">
        <v>152</v>
      </c>
      <c r="B56" s="225" t="s">
        <v>153</v>
      </c>
      <c r="C56" s="226">
        <v>15</v>
      </c>
      <c r="D56" s="226" t="s">
        <v>18</v>
      </c>
      <c r="E56" s="225"/>
      <c r="F56" s="1"/>
      <c r="H56" s="1"/>
      <c r="I56" s="2"/>
      <c r="J56" s="2"/>
      <c r="K56" s="2"/>
      <c r="L56" s="2"/>
      <c r="M56" s="2"/>
      <c r="N56" s="2"/>
      <c r="O56" s="2"/>
      <c r="P56" s="2"/>
      <c r="Q56" s="36"/>
    </row>
    <row r="57" spans="1:17" ht="14">
      <c r="A57" s="224" t="s">
        <v>154</v>
      </c>
      <c r="B57" s="225" t="s">
        <v>155</v>
      </c>
      <c r="C57" s="226">
        <v>15</v>
      </c>
      <c r="D57" s="226" t="s">
        <v>18</v>
      </c>
      <c r="E57" s="225"/>
      <c r="F57" s="1"/>
      <c r="H57" s="1"/>
      <c r="I57" s="2"/>
      <c r="J57" s="2"/>
      <c r="K57" s="2"/>
      <c r="L57" s="2"/>
      <c r="M57" s="2"/>
      <c r="N57" s="2"/>
      <c r="O57" s="2"/>
      <c r="P57" s="2"/>
      <c r="Q57" s="36"/>
    </row>
    <row r="58" spans="1:17" ht="14">
      <c r="A58" s="37" t="s">
        <v>156</v>
      </c>
      <c r="B58" s="1" t="s">
        <v>220</v>
      </c>
      <c r="C58" s="2">
        <v>60</v>
      </c>
      <c r="D58" s="2" t="s">
        <v>91</v>
      </c>
      <c r="E58" s="1"/>
      <c r="H58" s="1"/>
      <c r="P58" s="2"/>
      <c r="Q58" s="36"/>
    </row>
    <row r="59" spans="1:17" ht="28">
      <c r="A59" s="37" t="s">
        <v>221</v>
      </c>
      <c r="B59" s="1" t="s">
        <v>222</v>
      </c>
      <c r="C59" s="2">
        <v>10</v>
      </c>
      <c r="D59" s="2" t="s">
        <v>160</v>
      </c>
      <c r="E59" s="1"/>
      <c r="F59" s="1"/>
      <c r="H59" s="1"/>
      <c r="I59" s="2"/>
      <c r="J59" s="2"/>
      <c r="K59" s="2"/>
      <c r="L59" s="2"/>
      <c r="P59" s="2"/>
      <c r="Q59" s="36"/>
    </row>
    <row r="60" spans="1:17" ht="13">
      <c r="A60" s="37"/>
      <c r="B60" s="1"/>
      <c r="C60" s="2"/>
      <c r="D60" s="2"/>
      <c r="E60" s="1"/>
      <c r="F60" s="1"/>
      <c r="Q60" s="36"/>
    </row>
    <row r="61" spans="1:17" ht="14">
      <c r="A61" s="37" t="s">
        <v>20</v>
      </c>
      <c r="B61" s="1"/>
      <c r="C61" s="2"/>
      <c r="D61" s="2"/>
      <c r="E61" s="1"/>
      <c r="F61" s="1"/>
      <c r="Q61" s="36"/>
    </row>
    <row r="62" spans="1:17" ht="14">
      <c r="A62" s="37" t="s">
        <v>15</v>
      </c>
      <c r="B62" s="1"/>
      <c r="C62" s="2"/>
      <c r="D62" s="2"/>
      <c r="E62" s="1"/>
      <c r="F62" s="1"/>
      <c r="Q62" s="36"/>
    </row>
    <row r="63" spans="1:17" ht="14">
      <c r="A63" s="37" t="s">
        <v>64</v>
      </c>
      <c r="B63" s="1"/>
      <c r="C63" s="2"/>
      <c r="D63" s="2"/>
      <c r="E63" s="1"/>
      <c r="F63" s="1"/>
      <c r="Q63" s="36"/>
    </row>
    <row r="64" spans="1:17" ht="14">
      <c r="A64" s="37" t="s">
        <v>70</v>
      </c>
      <c r="B64" s="1"/>
      <c r="C64" s="2"/>
      <c r="D64" s="2"/>
      <c r="E64" s="1"/>
      <c r="F64" s="1"/>
      <c r="Q64" s="36"/>
    </row>
    <row r="65" spans="1:17" ht="14">
      <c r="A65" s="37" t="s">
        <v>42</v>
      </c>
      <c r="B65" s="1"/>
      <c r="C65" s="2"/>
      <c r="D65" s="2"/>
      <c r="E65" s="1"/>
      <c r="F65" s="1"/>
      <c r="Q65" s="36"/>
    </row>
    <row r="66" spans="1:17" ht="14">
      <c r="A66" s="37" t="s">
        <v>38</v>
      </c>
      <c r="B66" s="1"/>
      <c r="C66" s="2"/>
      <c r="D66" s="2"/>
      <c r="E66" s="1"/>
      <c r="F66" s="1"/>
      <c r="Q66" s="36"/>
    </row>
    <row r="67" spans="1:17" ht="14">
      <c r="A67" s="37" t="s">
        <v>84</v>
      </c>
      <c r="B67" s="1"/>
      <c r="C67" s="2"/>
      <c r="D67" s="2"/>
      <c r="E67" s="1"/>
      <c r="F67" s="1"/>
      <c r="Q67" s="36"/>
    </row>
    <row r="68" spans="1:17" ht="14">
      <c r="A68" s="37" t="s">
        <v>79</v>
      </c>
      <c r="B68" s="1"/>
      <c r="C68" s="2"/>
      <c r="D68" s="2"/>
      <c r="E68" s="1"/>
      <c r="F68" s="1"/>
      <c r="Q68" s="36"/>
    </row>
    <row r="69" spans="1:17" ht="14">
      <c r="A69" s="227" t="s">
        <v>223</v>
      </c>
      <c r="B69" s="1"/>
      <c r="C69" s="2"/>
      <c r="D69" s="2"/>
      <c r="E69" s="1"/>
      <c r="F69" s="1"/>
      <c r="Q69" s="36"/>
    </row>
    <row r="70" spans="1:17" ht="14">
      <c r="A70" s="227" t="s">
        <v>223</v>
      </c>
      <c r="B70" s="1"/>
      <c r="C70" s="2"/>
      <c r="D70" s="2"/>
      <c r="E70" s="1"/>
      <c r="F70" s="1"/>
      <c r="Q70" s="36"/>
    </row>
    <row r="71" spans="1:17" ht="14">
      <c r="A71" s="227" t="s">
        <v>224</v>
      </c>
      <c r="B71" s="1"/>
      <c r="C71" s="2"/>
      <c r="D71" s="2"/>
      <c r="E71" s="1"/>
      <c r="F71" s="1"/>
      <c r="Q71" s="36"/>
    </row>
    <row r="72" spans="1:17" ht="13">
      <c r="A72" s="227"/>
      <c r="B72" s="1"/>
      <c r="C72" s="2"/>
      <c r="D72" s="2"/>
      <c r="E72" s="1"/>
      <c r="F72" s="1"/>
      <c r="Q72" s="36"/>
    </row>
    <row r="73" spans="1:17" ht="14">
      <c r="A73" s="45"/>
      <c r="B73" s="228"/>
      <c r="C73" s="46"/>
      <c r="D73" s="229"/>
      <c r="E73" s="230"/>
      <c r="F73" s="231"/>
      <c r="G73" s="231"/>
      <c r="H73" s="231"/>
      <c r="I73" s="231"/>
      <c r="J73" s="231"/>
      <c r="K73" s="231"/>
      <c r="L73" s="231"/>
      <c r="M73" s="231"/>
      <c r="N73" s="231"/>
      <c r="O73" s="232" t="s">
        <v>13</v>
      </c>
      <c r="P73" s="232">
        <f>SUM(P5:P71)</f>
        <v>0</v>
      </c>
      <c r="Q73" s="233"/>
    </row>
    <row r="74" spans="1:17" ht="13">
      <c r="B74" s="1"/>
      <c r="F74" s="1"/>
    </row>
    <row r="75" spans="1:17" ht="14">
      <c r="A75" s="187"/>
      <c r="B75" s="188"/>
      <c r="C75" s="68"/>
      <c r="D75" s="68" t="s">
        <v>225</v>
      </c>
      <c r="E75" s="187" t="s">
        <v>226</v>
      </c>
      <c r="F75" s="188" t="s">
        <v>227</v>
      </c>
      <c r="G75" s="68"/>
      <c r="H75" s="68"/>
    </row>
    <row r="76" spans="1:17" ht="14">
      <c r="A76" s="195" t="s">
        <v>164</v>
      </c>
      <c r="B76" s="59"/>
      <c r="C76" s="60"/>
      <c r="D76" s="60"/>
      <c r="E76" s="62"/>
      <c r="F76" s="62"/>
      <c r="G76" s="60"/>
    </row>
    <row r="77" spans="1:17" ht="14">
      <c r="A77" s="59" t="s">
        <v>166</v>
      </c>
      <c r="B77" s="59"/>
      <c r="C77" s="61">
        <v>320</v>
      </c>
      <c r="D77" s="60">
        <v>1</v>
      </c>
      <c r="E77" s="62"/>
      <c r="F77" s="62">
        <f t="shared" ref="F77:F95" si="0">D77*C77</f>
        <v>320</v>
      </c>
      <c r="G77" s="60"/>
    </row>
    <row r="78" spans="1:17" ht="28">
      <c r="A78" s="59" t="s">
        <v>167</v>
      </c>
      <c r="B78" s="59"/>
      <c r="C78" s="61">
        <v>280</v>
      </c>
      <c r="D78" s="60">
        <v>1</v>
      </c>
      <c r="E78" s="62"/>
      <c r="F78" s="62">
        <f t="shared" si="0"/>
        <v>280</v>
      </c>
      <c r="G78" s="60"/>
    </row>
    <row r="79" spans="1:17" ht="14">
      <c r="A79" s="59" t="s">
        <v>168</v>
      </c>
      <c r="B79" s="59"/>
      <c r="C79" s="61">
        <v>80</v>
      </c>
      <c r="D79" s="60">
        <v>1</v>
      </c>
      <c r="E79" s="62"/>
      <c r="F79" s="62">
        <f t="shared" si="0"/>
        <v>80</v>
      </c>
      <c r="G79" s="60"/>
    </row>
    <row r="80" spans="1:17" ht="14">
      <c r="A80" s="59" t="s">
        <v>169</v>
      </c>
      <c r="B80" s="59"/>
      <c r="C80" s="61">
        <v>80</v>
      </c>
      <c r="D80" s="60">
        <v>0</v>
      </c>
      <c r="E80" s="62"/>
      <c r="F80" s="62">
        <f t="shared" si="0"/>
        <v>0</v>
      </c>
      <c r="G80" s="60"/>
    </row>
    <row r="81" spans="1:16" ht="14">
      <c r="A81" s="59" t="s">
        <v>170</v>
      </c>
      <c r="B81" s="59"/>
      <c r="C81" s="61">
        <v>320</v>
      </c>
      <c r="D81" s="60">
        <v>1</v>
      </c>
      <c r="E81" s="62"/>
      <c r="F81" s="62">
        <f t="shared" si="0"/>
        <v>320</v>
      </c>
      <c r="G81" s="60"/>
      <c r="H81" s="2"/>
      <c r="I81" s="2"/>
      <c r="J81" s="2"/>
      <c r="K81" s="2"/>
      <c r="L81" s="2"/>
      <c r="M81" s="2"/>
      <c r="N81" s="2"/>
      <c r="O81" s="2"/>
      <c r="P81" s="2"/>
    </row>
    <row r="82" spans="1:16" ht="28">
      <c r="A82" s="59" t="s">
        <v>171</v>
      </c>
      <c r="B82" s="59"/>
      <c r="C82" s="61">
        <v>300</v>
      </c>
      <c r="D82" s="60">
        <v>1</v>
      </c>
      <c r="E82" s="62"/>
      <c r="F82" s="62">
        <f t="shared" si="0"/>
        <v>300</v>
      </c>
      <c r="G82" s="60"/>
    </row>
    <row r="83" spans="1:16" ht="14">
      <c r="A83" s="59" t="s">
        <v>172</v>
      </c>
      <c r="B83" s="59"/>
      <c r="C83" s="61">
        <v>200</v>
      </c>
      <c r="D83" s="60">
        <v>1</v>
      </c>
      <c r="E83" s="62"/>
      <c r="F83" s="62">
        <f t="shared" si="0"/>
        <v>200</v>
      </c>
      <c r="G83" s="60"/>
    </row>
    <row r="84" spans="1:16" ht="28">
      <c r="A84" s="59" t="s">
        <v>173</v>
      </c>
      <c r="B84" s="59"/>
      <c r="C84" s="61">
        <v>300</v>
      </c>
      <c r="D84" s="60">
        <v>1</v>
      </c>
      <c r="E84" s="62"/>
      <c r="F84" s="62">
        <f t="shared" si="0"/>
        <v>300</v>
      </c>
      <c r="G84" s="60"/>
    </row>
    <row r="85" spans="1:16" ht="42">
      <c r="A85" s="59" t="s">
        <v>174</v>
      </c>
      <c r="B85" s="59"/>
      <c r="C85" s="61">
        <v>120</v>
      </c>
      <c r="D85" s="60">
        <v>1</v>
      </c>
      <c r="E85" s="62"/>
      <c r="F85" s="62">
        <f t="shared" si="0"/>
        <v>120</v>
      </c>
      <c r="G85" s="60"/>
    </row>
    <row r="86" spans="1:16" ht="14">
      <c r="A86" s="59" t="s">
        <v>175</v>
      </c>
      <c r="B86" s="59"/>
      <c r="C86" s="61">
        <v>80</v>
      </c>
      <c r="D86" s="60">
        <v>1</v>
      </c>
      <c r="E86" s="62"/>
      <c r="F86" s="62">
        <f t="shared" si="0"/>
        <v>80</v>
      </c>
      <c r="G86" s="60"/>
    </row>
    <row r="87" spans="1:16" ht="28">
      <c r="A87" s="59" t="s">
        <v>176</v>
      </c>
      <c r="B87" s="59"/>
      <c r="C87" s="61">
        <v>240</v>
      </c>
      <c r="D87" s="60">
        <v>1</v>
      </c>
      <c r="E87" s="62"/>
      <c r="F87" s="62">
        <f t="shared" si="0"/>
        <v>240</v>
      </c>
      <c r="G87" s="60"/>
    </row>
    <row r="88" spans="1:16" ht="14">
      <c r="A88" s="59" t="s">
        <v>177</v>
      </c>
      <c r="B88" s="59"/>
      <c r="C88" s="61">
        <v>120</v>
      </c>
      <c r="D88" s="60">
        <v>1</v>
      </c>
      <c r="E88" s="62"/>
      <c r="F88" s="62">
        <f t="shared" si="0"/>
        <v>120</v>
      </c>
      <c r="G88" s="60"/>
    </row>
    <row r="89" spans="1:16" ht="126">
      <c r="A89" s="59" t="s">
        <v>178</v>
      </c>
      <c r="B89" s="59"/>
      <c r="C89" s="61">
        <v>120</v>
      </c>
      <c r="D89" s="60">
        <v>1</v>
      </c>
      <c r="E89" s="62"/>
      <c r="F89" s="62">
        <f t="shared" si="0"/>
        <v>120</v>
      </c>
      <c r="G89" s="60"/>
    </row>
    <row r="90" spans="1:16" ht="14">
      <c r="A90" s="59" t="s">
        <v>179</v>
      </c>
      <c r="B90" s="59"/>
      <c r="C90" s="61">
        <v>60</v>
      </c>
      <c r="D90" s="60">
        <v>1</v>
      </c>
      <c r="E90" s="62"/>
      <c r="F90" s="62">
        <f t="shared" si="0"/>
        <v>60</v>
      </c>
      <c r="G90" s="60"/>
    </row>
    <row r="91" spans="1:16" ht="14">
      <c r="A91" s="59" t="s">
        <v>180</v>
      </c>
      <c r="B91" s="59"/>
      <c r="C91" s="61">
        <v>64</v>
      </c>
      <c r="D91" s="60">
        <v>1</v>
      </c>
      <c r="E91" s="62"/>
      <c r="F91" s="62">
        <f t="shared" si="0"/>
        <v>64</v>
      </c>
      <c r="G91" s="60"/>
    </row>
    <row r="92" spans="1:16" ht="14">
      <c r="A92" s="59" t="s">
        <v>228</v>
      </c>
      <c r="B92" s="59"/>
      <c r="C92" s="60">
        <v>200</v>
      </c>
      <c r="D92" s="60">
        <v>1</v>
      </c>
      <c r="E92" s="62"/>
      <c r="F92" s="62">
        <f t="shared" si="0"/>
        <v>200</v>
      </c>
      <c r="G92" s="60"/>
    </row>
    <row r="93" spans="1:16" ht="57" customHeight="1">
      <c r="A93" s="59" t="s">
        <v>181</v>
      </c>
      <c r="B93" s="59"/>
      <c r="C93" s="61">
        <v>50</v>
      </c>
      <c r="D93" s="60">
        <v>1</v>
      </c>
      <c r="E93" s="62"/>
      <c r="F93" s="62">
        <f t="shared" si="0"/>
        <v>50</v>
      </c>
      <c r="G93" s="60"/>
    </row>
    <row r="94" spans="1:16" ht="42">
      <c r="A94" s="59" t="s">
        <v>182</v>
      </c>
      <c r="B94" s="59"/>
      <c r="C94" s="61">
        <v>50</v>
      </c>
      <c r="D94" s="60">
        <v>0</v>
      </c>
      <c r="E94" s="62"/>
      <c r="F94" s="62">
        <f t="shared" si="0"/>
        <v>0</v>
      </c>
      <c r="G94" s="60"/>
    </row>
    <row r="95" spans="1:16" ht="42">
      <c r="A95" s="59" t="s">
        <v>183</v>
      </c>
      <c r="B95" s="59"/>
      <c r="C95" s="61">
        <v>20</v>
      </c>
      <c r="D95" s="60">
        <v>1</v>
      </c>
      <c r="E95" s="62"/>
      <c r="F95" s="62">
        <f t="shared" si="0"/>
        <v>20</v>
      </c>
      <c r="G95" s="60"/>
    </row>
    <row r="96" spans="1:16" ht="14">
      <c r="A96" s="195" t="s">
        <v>186</v>
      </c>
      <c r="B96" s="59"/>
      <c r="C96" s="61"/>
      <c r="D96" s="61"/>
      <c r="E96" s="62"/>
      <c r="F96" s="62"/>
      <c r="G96" s="60"/>
    </row>
    <row r="97" spans="1:8" ht="14">
      <c r="A97" s="59" t="s">
        <v>187</v>
      </c>
      <c r="B97" s="59"/>
      <c r="C97" s="61">
        <v>640</v>
      </c>
      <c r="D97" s="61">
        <v>1</v>
      </c>
      <c r="E97" s="62"/>
      <c r="F97" s="62">
        <f t="shared" ref="F97:F102" si="1">D97*C97</f>
        <v>640</v>
      </c>
      <c r="G97" s="60"/>
    </row>
    <row r="98" spans="1:8" ht="42">
      <c r="A98" s="62" t="s">
        <v>229</v>
      </c>
      <c r="B98" s="59"/>
      <c r="C98" s="61">
        <v>50</v>
      </c>
      <c r="D98" s="61">
        <v>1</v>
      </c>
      <c r="E98" s="62"/>
      <c r="F98" s="62">
        <f t="shared" si="1"/>
        <v>50</v>
      </c>
      <c r="G98" s="60"/>
    </row>
    <row r="99" spans="1:8" ht="14">
      <c r="A99" s="195" t="s">
        <v>189</v>
      </c>
      <c r="B99" s="59"/>
      <c r="C99" s="61"/>
      <c r="D99" s="61"/>
      <c r="E99" s="62"/>
      <c r="F99" s="62"/>
      <c r="G99" s="60"/>
    </row>
    <row r="100" spans="1:8" ht="14">
      <c r="A100" s="59" t="s">
        <v>190</v>
      </c>
      <c r="B100" s="59"/>
      <c r="C100" s="61">
        <v>25</v>
      </c>
      <c r="D100" s="61">
        <v>2</v>
      </c>
      <c r="E100" s="62"/>
      <c r="F100" s="62">
        <f t="shared" si="1"/>
        <v>50</v>
      </c>
      <c r="G100" s="60"/>
    </row>
    <row r="101" spans="1:8" ht="14">
      <c r="A101" s="59" t="s">
        <v>230</v>
      </c>
      <c r="B101" s="59"/>
      <c r="C101" s="61">
        <v>1.5</v>
      </c>
      <c r="D101" s="61"/>
      <c r="E101" s="61"/>
      <c r="F101" s="62">
        <f t="shared" si="1"/>
        <v>0</v>
      </c>
      <c r="G101" s="60"/>
    </row>
    <row r="102" spans="1:8" ht="14">
      <c r="A102" s="59" t="s">
        <v>231</v>
      </c>
      <c r="B102" s="59"/>
      <c r="C102" s="60">
        <v>32</v>
      </c>
      <c r="D102" s="60"/>
      <c r="E102" s="62"/>
      <c r="F102" s="62">
        <f t="shared" si="1"/>
        <v>0</v>
      </c>
      <c r="G102" s="60"/>
    </row>
    <row r="103" spans="1:8" ht="13">
      <c r="A103" s="1"/>
      <c r="B103" s="1"/>
    </row>
    <row r="104" spans="1:8" ht="13">
      <c r="A104" s="1"/>
      <c r="B104" s="1"/>
      <c r="F104" s="1"/>
      <c r="G104" s="2"/>
      <c r="H104" s="2"/>
    </row>
    <row r="105" spans="1:8" ht="14">
      <c r="A105" s="189" t="s">
        <v>232</v>
      </c>
      <c r="B105" s="190"/>
      <c r="C105" s="140"/>
      <c r="F105" s="1"/>
      <c r="G105" s="2"/>
      <c r="H105" s="2"/>
    </row>
    <row r="106" spans="1:8" ht="14">
      <c r="A106" s="189"/>
      <c r="B106" s="305" t="s">
        <v>233</v>
      </c>
      <c r="C106" s="191">
        <f>Staff!$H$34</f>
        <v>0</v>
      </c>
      <c r="F106" s="1"/>
      <c r="G106" s="2"/>
      <c r="H106" s="2"/>
    </row>
    <row r="107" spans="1:8" ht="13">
      <c r="A107" s="189"/>
      <c r="B107" s="190"/>
      <c r="C107" s="191"/>
      <c r="F107" s="1"/>
      <c r="G107" s="2"/>
      <c r="H107" s="2"/>
    </row>
    <row r="108" spans="1:8" ht="28">
      <c r="A108" s="189"/>
      <c r="B108" s="190" t="s">
        <v>234</v>
      </c>
      <c r="C108" s="191"/>
      <c r="F108" s="1"/>
      <c r="G108" s="2"/>
      <c r="H108" s="2"/>
    </row>
    <row r="109" spans="1:8" ht="14">
      <c r="A109" s="189"/>
      <c r="B109" s="190" t="s">
        <v>235</v>
      </c>
      <c r="C109" s="191"/>
      <c r="F109" s="1"/>
      <c r="G109" s="2"/>
      <c r="H109" s="2"/>
    </row>
    <row r="110" spans="1:8" ht="14">
      <c r="A110" s="189"/>
      <c r="B110" s="190" t="s">
        <v>236</v>
      </c>
      <c r="C110" s="191"/>
      <c r="F110" s="1"/>
      <c r="G110" s="2"/>
      <c r="H110" s="2"/>
    </row>
    <row r="111" spans="1:8" ht="14">
      <c r="A111" s="189"/>
      <c r="B111" s="190" t="s">
        <v>237</v>
      </c>
      <c r="C111" s="191"/>
      <c r="F111" s="1"/>
      <c r="G111" s="2"/>
      <c r="H111" s="2"/>
    </row>
    <row r="112" spans="1:8" ht="13">
      <c r="A112" s="189"/>
      <c r="B112" s="190"/>
      <c r="C112" s="191"/>
      <c r="F112" s="1"/>
      <c r="G112" s="2"/>
      <c r="H112" s="2"/>
    </row>
    <row r="113" spans="1:8" ht="13">
      <c r="A113" s="189"/>
      <c r="B113" s="190"/>
      <c r="C113" s="191"/>
      <c r="F113" s="1"/>
      <c r="G113" s="2"/>
      <c r="H113" s="2"/>
    </row>
    <row r="114" spans="1:8" ht="13">
      <c r="A114" s="189"/>
      <c r="B114" s="190"/>
      <c r="C114" s="191"/>
      <c r="F114" s="1"/>
      <c r="G114" s="2"/>
      <c r="H114" s="2"/>
    </row>
    <row r="115" spans="1:8" ht="14">
      <c r="A115" s="192"/>
      <c r="B115" s="193" t="s">
        <v>238</v>
      </c>
      <c r="C115" s="194"/>
      <c r="F115" s="1"/>
      <c r="G115" s="2"/>
      <c r="H115" s="2"/>
    </row>
    <row r="116" spans="1:8" ht="13">
      <c r="A116" s="189"/>
      <c r="B116" s="190"/>
      <c r="C116" s="191"/>
      <c r="F116" s="1"/>
      <c r="G116" s="2"/>
      <c r="H116" s="2"/>
    </row>
    <row r="117" spans="1:8" ht="28">
      <c r="A117" s="189"/>
      <c r="B117" s="306" t="s">
        <v>239</v>
      </c>
      <c r="C117" s="191"/>
      <c r="F117" s="1"/>
      <c r="G117" s="2"/>
      <c r="H117" s="2"/>
    </row>
    <row r="118" spans="1:8" ht="13">
      <c r="A118" s="192"/>
      <c r="B118" s="193"/>
      <c r="C118" s="194"/>
      <c r="F118" s="1"/>
      <c r="G118" s="2"/>
      <c r="H118" s="2"/>
    </row>
    <row r="119" spans="1:8" ht="14">
      <c r="A119" s="189"/>
      <c r="B119" s="190" t="s">
        <v>240</v>
      </c>
      <c r="C119" s="191"/>
      <c r="E119" s="234"/>
      <c r="F119" s="1"/>
      <c r="G119" s="2"/>
      <c r="H119" s="2"/>
    </row>
    <row r="120" spans="1:8" ht="13">
      <c r="A120" s="189"/>
      <c r="B120" s="190"/>
      <c r="C120" s="191"/>
      <c r="F120" s="1"/>
      <c r="G120" s="2"/>
      <c r="H120" s="2"/>
    </row>
    <row r="121" spans="1:8" ht="28">
      <c r="A121" s="189"/>
      <c r="B121" s="190" t="s">
        <v>241</v>
      </c>
      <c r="C121" s="191">
        <f>SUM(I105:I121)</f>
        <v>0</v>
      </c>
      <c r="F121" s="1"/>
      <c r="G121" s="2"/>
      <c r="H121" s="2"/>
    </row>
    <row r="122" spans="1:8" ht="14">
      <c r="A122" s="189"/>
      <c r="B122" s="190" t="s">
        <v>242</v>
      </c>
      <c r="C122" s="191">
        <f>C106-C121</f>
        <v>0</v>
      </c>
      <c r="F122" s="1"/>
      <c r="G122" s="2"/>
      <c r="H122" s="2"/>
    </row>
    <row r="123" spans="1:8" ht="13">
      <c r="A123" s="189"/>
      <c r="B123" s="190"/>
      <c r="C123" s="191"/>
      <c r="F123" s="1"/>
      <c r="G123" s="2"/>
      <c r="H123" s="2"/>
    </row>
    <row r="124" spans="1:8" ht="13">
      <c r="A124" s="189"/>
      <c r="B124" s="190"/>
      <c r="C124" s="191"/>
      <c r="F124" s="1"/>
      <c r="G124" s="2"/>
      <c r="H124" s="2"/>
    </row>
    <row r="125" spans="1:8" ht="13"/>
    <row r="126" spans="1:8" ht="14">
      <c r="A126" s="75" t="s">
        <v>243</v>
      </c>
      <c r="B126" s="76"/>
      <c r="C126" s="77"/>
      <c r="D126" s="77"/>
      <c r="E126" s="75"/>
      <c r="F126" s="75"/>
    </row>
    <row r="127" spans="1:8" ht="14">
      <c r="A127" s="384" t="s">
        <v>251</v>
      </c>
      <c r="B127" s="76" t="s">
        <v>244</v>
      </c>
      <c r="C127" s="77"/>
      <c r="D127" s="77"/>
      <c r="E127" s="75"/>
      <c r="F127" s="75" t="s">
        <v>245</v>
      </c>
    </row>
    <row r="128" spans="1:8" ht="14">
      <c r="A128" s="78" t="s">
        <v>246</v>
      </c>
      <c r="B128" s="78" t="s">
        <v>247</v>
      </c>
      <c r="C128" s="79">
        <v>15</v>
      </c>
      <c r="D128" s="79" t="s">
        <v>18</v>
      </c>
      <c r="E128" s="78" t="e">
        <f>SUM(#REF!)</f>
        <v>#REF!</v>
      </c>
      <c r="F128" s="75" t="s">
        <v>248</v>
      </c>
    </row>
    <row r="129" spans="1:6" ht="14">
      <c r="A129" s="78" t="s">
        <v>249</v>
      </c>
      <c r="B129" s="78" t="s">
        <v>250</v>
      </c>
      <c r="C129" s="79">
        <v>15</v>
      </c>
      <c r="D129" s="79" t="s">
        <v>18</v>
      </c>
      <c r="E129" s="78" t="e">
        <f>SUM(#REF!)</f>
        <v>#REF!</v>
      </c>
      <c r="F129" s="75"/>
    </row>
    <row r="130" spans="1:6" ht="14">
      <c r="A130" s="75" t="s">
        <v>251</v>
      </c>
      <c r="B130" s="76" t="s">
        <v>244</v>
      </c>
      <c r="C130" s="77"/>
      <c r="D130" s="77"/>
      <c r="E130" s="75"/>
      <c r="F130" s="75"/>
    </row>
    <row r="131" spans="1:6" ht="14">
      <c r="A131" s="75" t="s">
        <v>252</v>
      </c>
      <c r="B131" s="76" t="s">
        <v>253</v>
      </c>
      <c r="C131" s="77"/>
      <c r="D131" s="77"/>
      <c r="E131" s="75"/>
      <c r="F131" s="75"/>
    </row>
    <row r="132" spans="1:6" ht="14">
      <c r="A132" s="75" t="s">
        <v>251</v>
      </c>
      <c r="B132" s="77" t="s">
        <v>254</v>
      </c>
      <c r="C132" s="77"/>
      <c r="D132" s="77"/>
      <c r="E132" s="75"/>
      <c r="F132" s="75"/>
    </row>
    <row r="133" spans="1:6" ht="14">
      <c r="A133" s="384" t="s">
        <v>251</v>
      </c>
      <c r="B133" s="385" t="s">
        <v>518</v>
      </c>
      <c r="C133" s="77"/>
      <c r="D133" s="77"/>
      <c r="E133" s="75"/>
      <c r="F133" s="75"/>
    </row>
    <row r="134" spans="1:6" ht="13"/>
    <row r="135" spans="1:6" ht="13"/>
    <row r="136" spans="1:6" ht="13"/>
    <row r="137" spans="1:6" ht="13"/>
    <row r="138" spans="1:6" ht="13"/>
    <row r="139" spans="1:6" ht="13"/>
    <row r="140" spans="1:6" ht="13"/>
    <row r="141" spans="1:6" ht="13"/>
    <row r="142" spans="1:6" ht="13"/>
    <row r="143" spans="1:6" ht="13"/>
    <row r="144" spans="1:6" ht="13"/>
    <row r="145" spans="2:2" ht="13">
      <c r="B145" s="1"/>
    </row>
    <row r="146" spans="2:2" ht="13">
      <c r="B146" s="1"/>
    </row>
    <row r="147" spans="2:2" ht="13">
      <c r="B147" s="1"/>
    </row>
    <row r="148" spans="2:2" ht="13">
      <c r="B148" s="1"/>
    </row>
    <row r="149" spans="2:2" ht="13">
      <c r="B149" s="1"/>
    </row>
    <row r="150" spans="2:2" ht="13">
      <c r="B150" s="1"/>
    </row>
    <row r="151" spans="2:2" ht="13">
      <c r="B151" s="1"/>
    </row>
    <row r="152" spans="2:2" ht="13">
      <c r="B152" s="1"/>
    </row>
    <row r="153" spans="2:2" ht="13">
      <c r="B153" s="1"/>
    </row>
    <row r="154" spans="2:2" ht="13">
      <c r="B154" s="1"/>
    </row>
    <row r="155" spans="2:2" ht="13">
      <c r="B155" s="1"/>
    </row>
    <row r="156" spans="2:2" ht="13">
      <c r="B156" s="1"/>
    </row>
    <row r="157" spans="2:2" ht="13">
      <c r="B157" s="1"/>
    </row>
    <row r="158" spans="2:2" ht="13">
      <c r="B158" s="1"/>
    </row>
    <row r="159" spans="2:2" ht="13">
      <c r="B159" s="1"/>
    </row>
    <row r="160" spans="2:2" ht="13">
      <c r="B160" s="1"/>
    </row>
    <row r="161" spans="2:2" ht="13">
      <c r="B161" s="1"/>
    </row>
    <row r="162" spans="2:2" ht="13">
      <c r="B162" s="1"/>
    </row>
    <row r="163" spans="2:2" ht="13">
      <c r="B163" s="1"/>
    </row>
    <row r="164" spans="2:2" ht="13">
      <c r="B164" s="1"/>
    </row>
    <row r="165" spans="2:2" ht="13">
      <c r="B165" s="1"/>
    </row>
    <row r="166" spans="2:2" ht="13">
      <c r="B166" s="1"/>
    </row>
    <row r="167" spans="2:2" ht="13">
      <c r="B167" s="1"/>
    </row>
    <row r="168" spans="2:2" ht="13">
      <c r="B168" s="1"/>
    </row>
    <row r="169" spans="2:2" ht="13">
      <c r="B169" s="1"/>
    </row>
    <row r="170" spans="2:2" ht="13">
      <c r="B170" s="1"/>
    </row>
    <row r="171" spans="2:2" ht="13">
      <c r="B171" s="1"/>
    </row>
    <row r="172" spans="2:2" ht="13">
      <c r="B172" s="1"/>
    </row>
    <row r="173" spans="2:2" ht="13">
      <c r="B173" s="1"/>
    </row>
    <row r="174" spans="2:2" ht="13">
      <c r="B174" s="1"/>
    </row>
    <row r="175" spans="2:2" ht="13">
      <c r="B175" s="1"/>
    </row>
    <row r="176" spans="2:2" ht="13">
      <c r="B176" s="1"/>
    </row>
    <row r="177" spans="2:2" ht="13">
      <c r="B177" s="1"/>
    </row>
    <row r="178" spans="2:2" ht="13">
      <c r="B178" s="1"/>
    </row>
    <row r="179" spans="2:2" ht="13">
      <c r="B179" s="1"/>
    </row>
    <row r="180" spans="2:2" ht="13">
      <c r="B180" s="1"/>
    </row>
    <row r="181" spans="2:2" ht="13">
      <c r="B181" s="1"/>
    </row>
    <row r="182" spans="2:2" ht="13">
      <c r="B182" s="1"/>
    </row>
    <row r="183" spans="2:2" ht="13">
      <c r="B183" s="1"/>
    </row>
    <row r="184" spans="2:2" ht="13">
      <c r="B184" s="1"/>
    </row>
    <row r="185" spans="2:2" ht="13">
      <c r="B185" s="1"/>
    </row>
    <row r="186" spans="2:2" ht="13">
      <c r="B186" s="1"/>
    </row>
    <row r="187" spans="2:2" ht="13">
      <c r="B187" s="1"/>
    </row>
    <row r="188" spans="2:2" ht="13">
      <c r="B188" s="1"/>
    </row>
    <row r="189" spans="2:2" ht="13">
      <c r="B189" s="1"/>
    </row>
    <row r="190" spans="2:2" ht="13">
      <c r="B190" s="1"/>
    </row>
    <row r="191" spans="2:2" ht="13">
      <c r="B191" s="1"/>
    </row>
    <row r="192" spans="2:2" ht="13">
      <c r="B192" s="1"/>
    </row>
    <row r="193" spans="2:2" ht="13">
      <c r="B193" s="1"/>
    </row>
    <row r="194" spans="2:2" ht="13">
      <c r="B194" s="1"/>
    </row>
    <row r="195" spans="2:2" ht="13">
      <c r="B195" s="1"/>
    </row>
    <row r="196" spans="2:2" ht="13">
      <c r="B196" s="1"/>
    </row>
    <row r="197" spans="2:2" ht="13">
      <c r="B197" s="1"/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04" spans="2:2" ht="13">
      <c r="B204" s="1"/>
    </row>
    <row r="205" spans="2:2" ht="13">
      <c r="B205" s="1"/>
    </row>
    <row r="206" spans="2:2" ht="13">
      <c r="B206" s="1"/>
    </row>
    <row r="207" spans="2:2" ht="13">
      <c r="B207" s="1"/>
    </row>
    <row r="208" spans="2:2" ht="13">
      <c r="B208" s="1"/>
    </row>
    <row r="209" spans="2:2" ht="13">
      <c r="B209" s="1"/>
    </row>
    <row r="210" spans="2:2" ht="13">
      <c r="B210" s="1"/>
    </row>
    <row r="211" spans="2:2" ht="13">
      <c r="B211" s="1"/>
    </row>
    <row r="212" spans="2:2" ht="13">
      <c r="B212" s="1"/>
    </row>
    <row r="213" spans="2:2" ht="13">
      <c r="B213" s="1"/>
    </row>
    <row r="214" spans="2:2" ht="13">
      <c r="B214" s="1"/>
    </row>
    <row r="215" spans="2:2" ht="13">
      <c r="B215" s="1"/>
    </row>
    <row r="216" spans="2:2" ht="13">
      <c r="B216" s="1"/>
    </row>
    <row r="217" spans="2:2" ht="13">
      <c r="B217" s="1"/>
    </row>
    <row r="218" spans="2:2" ht="13">
      <c r="B218" s="1"/>
    </row>
    <row r="219" spans="2:2" ht="13">
      <c r="B219" s="1"/>
    </row>
    <row r="220" spans="2:2" ht="13">
      <c r="B220" s="1"/>
    </row>
    <row r="221" spans="2:2" ht="13">
      <c r="B221" s="1"/>
    </row>
    <row r="222" spans="2:2" ht="13">
      <c r="B222" s="1"/>
    </row>
    <row r="223" spans="2:2" ht="13">
      <c r="B223" s="1"/>
    </row>
    <row r="224" spans="2:2" ht="13">
      <c r="B224" s="1"/>
    </row>
    <row r="225" spans="2:2" ht="13">
      <c r="B225" s="1"/>
    </row>
    <row r="226" spans="2:2" ht="13">
      <c r="B226" s="1"/>
    </row>
    <row r="227" spans="2:2" ht="13">
      <c r="B227" s="1"/>
    </row>
    <row r="228" spans="2:2" ht="13">
      <c r="B228" s="1"/>
    </row>
    <row r="229" spans="2:2" ht="13">
      <c r="B229" s="1"/>
    </row>
    <row r="230" spans="2:2" ht="13">
      <c r="B230" s="1"/>
    </row>
    <row r="231" spans="2:2" ht="13">
      <c r="B231" s="1"/>
    </row>
    <row r="232" spans="2:2" ht="13">
      <c r="B232" s="1"/>
    </row>
    <row r="233" spans="2:2" ht="13">
      <c r="B233" s="1"/>
    </row>
    <row r="234" spans="2:2" ht="13">
      <c r="B234" s="1"/>
    </row>
    <row r="235" spans="2:2" ht="13">
      <c r="B235" s="1"/>
    </row>
    <row r="236" spans="2:2" ht="13">
      <c r="B236" s="1"/>
    </row>
    <row r="237" spans="2:2" ht="13">
      <c r="B237" s="1"/>
    </row>
    <row r="238" spans="2:2" ht="13">
      <c r="B238" s="1"/>
    </row>
    <row r="239" spans="2:2" ht="13">
      <c r="B239" s="1"/>
    </row>
    <row r="240" spans="2:2" ht="13">
      <c r="B240" s="1"/>
    </row>
    <row r="241" spans="2:2" ht="13">
      <c r="B241" s="1"/>
    </row>
    <row r="242" spans="2:2" ht="13">
      <c r="B242" s="1"/>
    </row>
    <row r="243" spans="2:2" ht="13">
      <c r="B243" s="1"/>
    </row>
    <row r="244" spans="2:2" ht="13">
      <c r="B244" s="1"/>
    </row>
    <row r="245" spans="2:2" ht="13">
      <c r="B245" s="1"/>
    </row>
    <row r="246" spans="2:2" ht="13">
      <c r="B246" s="1"/>
    </row>
    <row r="247" spans="2:2" ht="13">
      <c r="B247" s="1"/>
    </row>
    <row r="248" spans="2:2" ht="13">
      <c r="B248" s="1"/>
    </row>
    <row r="249" spans="2:2" ht="13">
      <c r="B249" s="1"/>
    </row>
    <row r="250" spans="2:2" ht="13">
      <c r="B250" s="1"/>
    </row>
    <row r="251" spans="2:2" ht="13">
      <c r="B251" s="1"/>
    </row>
    <row r="252" spans="2:2" ht="13">
      <c r="B252" s="1"/>
    </row>
    <row r="253" spans="2:2" ht="13">
      <c r="B253" s="1"/>
    </row>
    <row r="254" spans="2:2" ht="13">
      <c r="B254" s="1"/>
    </row>
    <row r="255" spans="2:2" ht="13">
      <c r="B255" s="1"/>
    </row>
    <row r="256" spans="2:2" ht="13">
      <c r="B256" s="1"/>
    </row>
    <row r="257" spans="2:2" ht="13">
      <c r="B257" s="1"/>
    </row>
    <row r="258" spans="2:2" ht="13">
      <c r="B258" s="1"/>
    </row>
    <row r="259" spans="2:2" ht="13">
      <c r="B259" s="1"/>
    </row>
    <row r="260" spans="2:2" ht="13">
      <c r="B260" s="1"/>
    </row>
    <row r="261" spans="2:2" ht="13">
      <c r="B261" s="1"/>
    </row>
    <row r="262" spans="2:2" ht="13">
      <c r="B262" s="1"/>
    </row>
    <row r="263" spans="2:2" ht="13">
      <c r="B263" s="1"/>
    </row>
    <row r="264" spans="2:2" ht="13">
      <c r="B264" s="1"/>
    </row>
    <row r="265" spans="2:2" ht="13">
      <c r="B265" s="1"/>
    </row>
    <row r="266" spans="2:2" ht="13">
      <c r="B266" s="1"/>
    </row>
    <row r="267" spans="2:2" ht="13">
      <c r="B267" s="1"/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2" ht="13">
      <c r="B273" s="1"/>
    </row>
    <row r="274" spans="2:2" ht="13">
      <c r="B274" s="1"/>
    </row>
    <row r="275" spans="2:2" ht="13">
      <c r="B275" s="1"/>
    </row>
    <row r="276" spans="2:2" ht="13">
      <c r="B276" s="1"/>
    </row>
    <row r="277" spans="2:2" ht="13">
      <c r="B277" s="1"/>
    </row>
    <row r="278" spans="2:2" ht="13">
      <c r="B278" s="1"/>
    </row>
    <row r="279" spans="2:2" ht="13">
      <c r="B279" s="1"/>
    </row>
    <row r="280" spans="2:2" ht="13">
      <c r="B280" s="1"/>
    </row>
    <row r="281" spans="2:2" ht="13">
      <c r="B281" s="1"/>
    </row>
    <row r="282" spans="2:2" ht="13">
      <c r="B282" s="1"/>
    </row>
    <row r="283" spans="2:2" ht="13">
      <c r="B283" s="1"/>
    </row>
    <row r="284" spans="2:2" ht="13">
      <c r="B284" s="1"/>
    </row>
    <row r="285" spans="2:2" ht="13">
      <c r="B285" s="1"/>
    </row>
    <row r="286" spans="2:2" ht="13">
      <c r="B286" s="1"/>
    </row>
    <row r="287" spans="2:2" ht="13">
      <c r="B287" s="1"/>
    </row>
    <row r="288" spans="2:2" ht="13">
      <c r="B288" s="1"/>
    </row>
    <row r="289" spans="2:2" ht="13">
      <c r="B289" s="1"/>
    </row>
    <row r="290" spans="2:2" ht="13">
      <c r="B290" s="1"/>
    </row>
    <row r="291" spans="2:2" ht="13">
      <c r="B291" s="1"/>
    </row>
    <row r="292" spans="2:2" ht="13">
      <c r="B292" s="1"/>
    </row>
    <row r="293" spans="2:2" ht="13">
      <c r="B293" s="1"/>
    </row>
    <row r="294" spans="2:2" ht="13">
      <c r="B294" s="1"/>
    </row>
    <row r="295" spans="2:2" ht="13">
      <c r="B295" s="1"/>
    </row>
    <row r="296" spans="2:2" ht="13">
      <c r="B296" s="1"/>
    </row>
    <row r="297" spans="2:2" ht="13">
      <c r="B297" s="1"/>
    </row>
    <row r="298" spans="2:2" ht="13">
      <c r="B298" s="1"/>
    </row>
    <row r="299" spans="2:2" ht="13">
      <c r="B299" s="1"/>
    </row>
    <row r="300" spans="2:2" ht="13">
      <c r="B300" s="1"/>
    </row>
    <row r="301" spans="2:2" ht="13">
      <c r="B301" s="1"/>
    </row>
    <row r="302" spans="2:2" ht="13">
      <c r="B302" s="1"/>
    </row>
    <row r="303" spans="2:2" ht="13">
      <c r="B303" s="1"/>
    </row>
    <row r="304" spans="2:2" ht="13">
      <c r="B304" s="1"/>
    </row>
    <row r="305" spans="2:2" ht="13">
      <c r="B305" s="1"/>
    </row>
    <row r="306" spans="2:2" ht="13">
      <c r="B306" s="1"/>
    </row>
    <row r="307" spans="2:2" ht="13">
      <c r="B307" s="1"/>
    </row>
    <row r="308" spans="2:2" ht="13">
      <c r="B308" s="1"/>
    </row>
    <row r="309" spans="2:2" ht="13">
      <c r="B309" s="1"/>
    </row>
    <row r="310" spans="2:2" ht="13">
      <c r="B310" s="1"/>
    </row>
    <row r="311" spans="2:2" ht="13">
      <c r="B311" s="1"/>
    </row>
    <row r="312" spans="2:2" ht="13">
      <c r="B312" s="1"/>
    </row>
    <row r="313" spans="2:2" ht="13">
      <c r="B313" s="1"/>
    </row>
    <row r="314" spans="2:2" ht="13">
      <c r="B314" s="1"/>
    </row>
    <row r="315" spans="2:2" ht="13">
      <c r="B315" s="1"/>
    </row>
    <row r="316" spans="2:2" ht="13">
      <c r="B316" s="1"/>
    </row>
    <row r="317" spans="2:2" ht="13">
      <c r="B317" s="1"/>
    </row>
    <row r="318" spans="2:2" ht="13">
      <c r="B318" s="1"/>
    </row>
    <row r="319" spans="2:2" ht="13">
      <c r="B319" s="1"/>
    </row>
    <row r="320" spans="2:2" ht="13">
      <c r="B320" s="1"/>
    </row>
    <row r="321" spans="2:2" ht="13">
      <c r="B321" s="1"/>
    </row>
    <row r="322" spans="2:2" ht="13">
      <c r="B322" s="1"/>
    </row>
    <row r="323" spans="2:2" ht="13">
      <c r="B323" s="1"/>
    </row>
    <row r="324" spans="2:2" ht="13">
      <c r="B324" s="1"/>
    </row>
    <row r="325" spans="2:2" ht="13">
      <c r="B325" s="1"/>
    </row>
    <row r="326" spans="2:2" ht="13">
      <c r="B326" s="1"/>
    </row>
    <row r="327" spans="2:2" ht="13">
      <c r="B327" s="1"/>
    </row>
    <row r="328" spans="2:2" ht="13">
      <c r="B328" s="1"/>
    </row>
    <row r="329" spans="2:2" ht="13">
      <c r="B329" s="1"/>
    </row>
    <row r="330" spans="2:2" ht="13">
      <c r="B330" s="1"/>
    </row>
    <row r="331" spans="2:2" ht="13">
      <c r="B331" s="1"/>
    </row>
    <row r="332" spans="2:2" ht="13">
      <c r="B332" s="1"/>
    </row>
    <row r="333" spans="2:2" ht="13">
      <c r="B333" s="1"/>
    </row>
    <row r="334" spans="2:2" ht="13">
      <c r="B334" s="1"/>
    </row>
    <row r="335" spans="2:2" ht="13">
      <c r="B335" s="1"/>
    </row>
    <row r="336" spans="2:2" ht="13">
      <c r="B336" s="1"/>
    </row>
    <row r="337" spans="2:2" ht="13">
      <c r="B337" s="1"/>
    </row>
    <row r="338" spans="2:2" ht="13">
      <c r="B338" s="1"/>
    </row>
    <row r="339" spans="2:2" ht="13">
      <c r="B339" s="1"/>
    </row>
    <row r="340" spans="2:2" ht="13">
      <c r="B340" s="1"/>
    </row>
    <row r="341" spans="2:2" ht="13">
      <c r="B341" s="1"/>
    </row>
    <row r="342" spans="2:2" ht="13">
      <c r="B342" s="1"/>
    </row>
    <row r="343" spans="2:2" ht="13">
      <c r="B343" s="1"/>
    </row>
    <row r="344" spans="2:2" ht="13">
      <c r="B344" s="1"/>
    </row>
    <row r="345" spans="2:2" ht="13">
      <c r="B345" s="1"/>
    </row>
    <row r="346" spans="2:2" ht="13">
      <c r="B346" s="1"/>
    </row>
    <row r="347" spans="2:2" ht="13">
      <c r="B347" s="1"/>
    </row>
    <row r="348" spans="2:2" ht="13">
      <c r="B348" s="1"/>
    </row>
    <row r="349" spans="2:2" ht="13">
      <c r="B349" s="1"/>
    </row>
    <row r="350" spans="2:2" ht="13">
      <c r="B350" s="1"/>
    </row>
    <row r="351" spans="2:2" ht="13">
      <c r="B351" s="1"/>
    </row>
    <row r="352" spans="2:2" ht="13">
      <c r="B352" s="1"/>
    </row>
    <row r="353" spans="2:2" ht="13">
      <c r="B353" s="1"/>
    </row>
    <row r="354" spans="2:2" ht="13">
      <c r="B354" s="1"/>
    </row>
    <row r="355" spans="2:2" ht="13">
      <c r="B355" s="1"/>
    </row>
    <row r="356" spans="2:2" ht="13">
      <c r="B356" s="1"/>
    </row>
    <row r="357" spans="2:2" ht="13">
      <c r="B357" s="1"/>
    </row>
    <row r="358" spans="2:2" ht="13">
      <c r="B358" s="1"/>
    </row>
    <row r="359" spans="2:2" ht="13">
      <c r="B359" s="1"/>
    </row>
    <row r="360" spans="2:2" ht="13">
      <c r="B360" s="1"/>
    </row>
    <row r="361" spans="2:2" ht="13">
      <c r="B361" s="1"/>
    </row>
    <row r="362" spans="2:2" ht="13">
      <c r="B362" s="1"/>
    </row>
    <row r="363" spans="2:2" ht="13">
      <c r="B363" s="1"/>
    </row>
    <row r="364" spans="2:2" ht="13">
      <c r="B364" s="1"/>
    </row>
    <row r="365" spans="2:2" ht="13">
      <c r="B365" s="1"/>
    </row>
    <row r="366" spans="2:2" ht="13">
      <c r="B366" s="1"/>
    </row>
    <row r="367" spans="2:2" ht="13">
      <c r="B367" s="1"/>
    </row>
    <row r="368" spans="2:2" ht="13">
      <c r="B368" s="1"/>
    </row>
    <row r="369" spans="2:2" ht="13">
      <c r="B369" s="1"/>
    </row>
    <row r="370" spans="2:2" ht="13">
      <c r="B370" s="1"/>
    </row>
    <row r="371" spans="2:2" ht="13">
      <c r="B371" s="1"/>
    </row>
    <row r="372" spans="2:2" ht="13">
      <c r="B372" s="1"/>
    </row>
    <row r="373" spans="2:2" ht="13">
      <c r="B373" s="1"/>
    </row>
    <row r="374" spans="2:2" ht="13">
      <c r="B374" s="1"/>
    </row>
    <row r="375" spans="2:2" ht="13">
      <c r="B375" s="1"/>
    </row>
    <row r="376" spans="2:2" ht="13">
      <c r="B376" s="1"/>
    </row>
    <row r="377" spans="2:2" ht="13">
      <c r="B377" s="1"/>
    </row>
    <row r="378" spans="2:2" ht="13">
      <c r="B378" s="1"/>
    </row>
    <row r="379" spans="2:2" ht="13">
      <c r="B379" s="1"/>
    </row>
    <row r="380" spans="2:2" ht="13">
      <c r="B380" s="1"/>
    </row>
    <row r="381" spans="2:2" ht="13">
      <c r="B381" s="1"/>
    </row>
    <row r="382" spans="2:2" ht="13">
      <c r="B382" s="1"/>
    </row>
    <row r="383" spans="2:2" ht="13">
      <c r="B383" s="1"/>
    </row>
    <row r="384" spans="2:2" ht="13">
      <c r="B384" s="1"/>
    </row>
    <row r="385" spans="2:2" ht="13">
      <c r="B385" s="1"/>
    </row>
    <row r="386" spans="2:2" ht="13">
      <c r="B386" s="1"/>
    </row>
    <row r="387" spans="2:2" ht="13">
      <c r="B387" s="1"/>
    </row>
    <row r="388" spans="2:2" ht="13">
      <c r="B388" s="1"/>
    </row>
    <row r="389" spans="2:2" ht="13">
      <c r="B389" s="1"/>
    </row>
    <row r="390" spans="2:2" ht="13">
      <c r="B390" s="1"/>
    </row>
    <row r="391" spans="2:2" ht="13">
      <c r="B391" s="1"/>
    </row>
    <row r="392" spans="2:2" ht="13">
      <c r="B392" s="1"/>
    </row>
    <row r="393" spans="2:2" ht="13">
      <c r="B393" s="1"/>
    </row>
    <row r="394" spans="2:2" ht="13">
      <c r="B394" s="1"/>
    </row>
    <row r="395" spans="2:2" ht="13">
      <c r="B395" s="1"/>
    </row>
    <row r="396" spans="2:2" ht="13">
      <c r="B396" s="1"/>
    </row>
    <row r="397" spans="2:2" ht="13">
      <c r="B397" s="1"/>
    </row>
    <row r="398" spans="2:2" ht="13">
      <c r="B398" s="1"/>
    </row>
    <row r="399" spans="2:2" ht="13">
      <c r="B399" s="1"/>
    </row>
    <row r="400" spans="2:2" ht="13">
      <c r="B400" s="1"/>
    </row>
    <row r="401" spans="2:2" ht="13">
      <c r="B401" s="1"/>
    </row>
    <row r="402" spans="2:2" ht="13">
      <c r="B402" s="1"/>
    </row>
    <row r="403" spans="2:2" ht="13">
      <c r="B403" s="1"/>
    </row>
    <row r="404" spans="2:2" ht="13">
      <c r="B404" s="1"/>
    </row>
    <row r="405" spans="2:2" ht="13">
      <c r="B405" s="1"/>
    </row>
    <row r="406" spans="2:2" ht="13">
      <c r="B406" s="1"/>
    </row>
    <row r="407" spans="2:2" ht="13">
      <c r="B407" s="1"/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14" spans="2:2" ht="13">
      <c r="B414" s="1"/>
    </row>
    <row r="415" spans="2:2" ht="13">
      <c r="B415" s="1"/>
    </row>
    <row r="416" spans="2:2" ht="13">
      <c r="B416" s="1"/>
    </row>
    <row r="417" spans="2:2" ht="13">
      <c r="B417" s="1"/>
    </row>
    <row r="418" spans="2:2" ht="13">
      <c r="B418" s="1"/>
    </row>
    <row r="419" spans="2:2" ht="13">
      <c r="B419" s="1"/>
    </row>
    <row r="420" spans="2:2" ht="13">
      <c r="B420" s="1"/>
    </row>
    <row r="421" spans="2:2" ht="13">
      <c r="B421" s="1"/>
    </row>
    <row r="422" spans="2:2" ht="13">
      <c r="B422" s="1"/>
    </row>
    <row r="423" spans="2:2" ht="13">
      <c r="B423" s="1"/>
    </row>
    <row r="424" spans="2:2" ht="13">
      <c r="B424" s="1"/>
    </row>
    <row r="425" spans="2:2" ht="13">
      <c r="B425" s="1"/>
    </row>
    <row r="426" spans="2:2" ht="13">
      <c r="B426" s="1"/>
    </row>
    <row r="427" spans="2:2" ht="13">
      <c r="B427" s="1"/>
    </row>
    <row r="428" spans="2:2" ht="13">
      <c r="B428" s="1"/>
    </row>
    <row r="429" spans="2:2" ht="13">
      <c r="B429" s="1"/>
    </row>
    <row r="430" spans="2:2" ht="13">
      <c r="B430" s="1"/>
    </row>
    <row r="431" spans="2:2" ht="13">
      <c r="B431" s="1"/>
    </row>
    <row r="432" spans="2:2" ht="13">
      <c r="B432" s="1"/>
    </row>
    <row r="433" spans="2:2" ht="13">
      <c r="B433" s="1"/>
    </row>
    <row r="434" spans="2:2" ht="13">
      <c r="B434" s="1"/>
    </row>
    <row r="435" spans="2:2" ht="13">
      <c r="B435" s="1"/>
    </row>
    <row r="436" spans="2:2" ht="13">
      <c r="B436" s="1"/>
    </row>
    <row r="437" spans="2:2" ht="13">
      <c r="B437" s="1"/>
    </row>
    <row r="438" spans="2:2" ht="13">
      <c r="B438" s="1"/>
    </row>
    <row r="439" spans="2:2" ht="13">
      <c r="B439" s="1"/>
    </row>
    <row r="440" spans="2:2" ht="13">
      <c r="B440" s="1"/>
    </row>
    <row r="441" spans="2:2" ht="13">
      <c r="B441" s="1"/>
    </row>
    <row r="442" spans="2:2" ht="13">
      <c r="B442" s="1"/>
    </row>
    <row r="443" spans="2:2" ht="13">
      <c r="B443" s="1"/>
    </row>
    <row r="444" spans="2:2" ht="13">
      <c r="B444" s="1"/>
    </row>
    <row r="445" spans="2:2" ht="13">
      <c r="B445" s="1"/>
    </row>
    <row r="446" spans="2:2" ht="13">
      <c r="B446" s="1"/>
    </row>
    <row r="447" spans="2:2" ht="13">
      <c r="B447" s="1"/>
    </row>
    <row r="448" spans="2:2" ht="13">
      <c r="B448" s="1"/>
    </row>
    <row r="449" spans="2:2" ht="13">
      <c r="B449" s="1"/>
    </row>
    <row r="450" spans="2:2" ht="13">
      <c r="B450" s="1"/>
    </row>
    <row r="451" spans="2:2" ht="13">
      <c r="B451" s="1"/>
    </row>
    <row r="452" spans="2:2" ht="13">
      <c r="B452" s="1"/>
    </row>
    <row r="453" spans="2:2" ht="13">
      <c r="B453" s="1"/>
    </row>
    <row r="454" spans="2:2" ht="13">
      <c r="B454" s="1"/>
    </row>
    <row r="455" spans="2:2" ht="13">
      <c r="B455" s="1"/>
    </row>
    <row r="456" spans="2:2" ht="13">
      <c r="B456" s="1"/>
    </row>
    <row r="457" spans="2:2" ht="13">
      <c r="B457" s="1"/>
    </row>
    <row r="458" spans="2:2" ht="13">
      <c r="B458" s="1"/>
    </row>
    <row r="459" spans="2:2" ht="13">
      <c r="B459" s="1"/>
    </row>
    <row r="460" spans="2:2" ht="13">
      <c r="B460" s="1"/>
    </row>
    <row r="461" spans="2:2" ht="13">
      <c r="B461" s="1"/>
    </row>
    <row r="462" spans="2:2" ht="13">
      <c r="B462" s="1"/>
    </row>
    <row r="463" spans="2:2" ht="13">
      <c r="B463" s="1"/>
    </row>
    <row r="464" spans="2:2" ht="13">
      <c r="B464" s="1"/>
    </row>
    <row r="465" spans="2:2" ht="13">
      <c r="B465" s="1"/>
    </row>
    <row r="466" spans="2:2" ht="13">
      <c r="B466" s="1"/>
    </row>
    <row r="467" spans="2:2" ht="13">
      <c r="B467" s="1"/>
    </row>
    <row r="468" spans="2:2" ht="13">
      <c r="B468" s="1"/>
    </row>
    <row r="469" spans="2:2" ht="13">
      <c r="B469" s="1"/>
    </row>
    <row r="470" spans="2:2" ht="13">
      <c r="B470" s="1"/>
    </row>
    <row r="471" spans="2:2" ht="13">
      <c r="B471" s="1"/>
    </row>
    <row r="472" spans="2:2" ht="13">
      <c r="B472" s="1"/>
    </row>
    <row r="473" spans="2:2" ht="13">
      <c r="B473" s="1"/>
    </row>
    <row r="474" spans="2:2" ht="13">
      <c r="B474" s="1"/>
    </row>
    <row r="475" spans="2:2" ht="13">
      <c r="B475" s="1"/>
    </row>
    <row r="476" spans="2:2" ht="13">
      <c r="B476" s="1"/>
    </row>
    <row r="477" spans="2:2" ht="13">
      <c r="B477" s="1"/>
    </row>
    <row r="478" spans="2:2" ht="13">
      <c r="B478" s="1"/>
    </row>
    <row r="479" spans="2:2" ht="13">
      <c r="B479" s="1"/>
    </row>
    <row r="480" spans="2:2" ht="13">
      <c r="B480" s="1"/>
    </row>
    <row r="481" spans="2:2" ht="13">
      <c r="B481" s="1"/>
    </row>
    <row r="482" spans="2:2" ht="13">
      <c r="B482" s="1"/>
    </row>
    <row r="483" spans="2:2" ht="13">
      <c r="B483" s="1"/>
    </row>
    <row r="484" spans="2:2" ht="13">
      <c r="B484" s="1"/>
    </row>
    <row r="485" spans="2:2" ht="13">
      <c r="B485" s="1"/>
    </row>
    <row r="486" spans="2:2" ht="13">
      <c r="B486" s="1"/>
    </row>
    <row r="487" spans="2:2" ht="13">
      <c r="B487" s="1"/>
    </row>
    <row r="488" spans="2:2" ht="13">
      <c r="B488" s="1"/>
    </row>
    <row r="489" spans="2:2" ht="13">
      <c r="B489" s="1"/>
    </row>
    <row r="490" spans="2:2" ht="13">
      <c r="B490" s="1"/>
    </row>
    <row r="491" spans="2:2" ht="13">
      <c r="B491" s="1"/>
    </row>
    <row r="492" spans="2:2" ht="13">
      <c r="B492" s="1"/>
    </row>
    <row r="493" spans="2:2" ht="13">
      <c r="B493" s="1"/>
    </row>
    <row r="494" spans="2:2" ht="13">
      <c r="B494" s="1"/>
    </row>
    <row r="495" spans="2:2" ht="13">
      <c r="B495" s="1"/>
    </row>
    <row r="496" spans="2:2" ht="13">
      <c r="B496" s="1"/>
    </row>
    <row r="497" spans="2:2" ht="13">
      <c r="B497" s="1"/>
    </row>
    <row r="498" spans="2:2" ht="13">
      <c r="B498" s="1"/>
    </row>
    <row r="499" spans="2:2" ht="13">
      <c r="B499" s="1"/>
    </row>
    <row r="500" spans="2:2" ht="13">
      <c r="B500" s="1"/>
    </row>
    <row r="501" spans="2:2" ht="13">
      <c r="B501" s="1"/>
    </row>
    <row r="502" spans="2:2" ht="13">
      <c r="B502" s="1"/>
    </row>
    <row r="503" spans="2:2" ht="13">
      <c r="B503" s="1"/>
    </row>
    <row r="504" spans="2:2" ht="13">
      <c r="B504" s="1"/>
    </row>
    <row r="505" spans="2:2" ht="13">
      <c r="B505" s="1"/>
    </row>
    <row r="506" spans="2:2" ht="13">
      <c r="B506" s="1"/>
    </row>
    <row r="507" spans="2:2" ht="13">
      <c r="B507" s="1"/>
    </row>
    <row r="508" spans="2:2" ht="13">
      <c r="B508" s="1"/>
    </row>
    <row r="509" spans="2:2" ht="13">
      <c r="B509" s="1"/>
    </row>
    <row r="510" spans="2:2" ht="13">
      <c r="B510" s="1"/>
    </row>
    <row r="511" spans="2:2" ht="13">
      <c r="B511" s="1"/>
    </row>
    <row r="512" spans="2:2" ht="13">
      <c r="B512" s="1"/>
    </row>
    <row r="513" spans="2:2" ht="13">
      <c r="B513" s="1"/>
    </row>
    <row r="514" spans="2:2" ht="13">
      <c r="B514" s="1"/>
    </row>
    <row r="515" spans="2:2" ht="13">
      <c r="B515" s="1"/>
    </row>
    <row r="516" spans="2:2" ht="13">
      <c r="B516" s="1"/>
    </row>
    <row r="517" spans="2:2" ht="13">
      <c r="B517" s="1"/>
    </row>
    <row r="518" spans="2:2" ht="13">
      <c r="B518" s="1"/>
    </row>
    <row r="519" spans="2:2" ht="13">
      <c r="B519" s="1"/>
    </row>
    <row r="520" spans="2:2" ht="13">
      <c r="B520" s="1"/>
    </row>
    <row r="521" spans="2:2" ht="13">
      <c r="B521" s="1"/>
    </row>
    <row r="522" spans="2:2" ht="13">
      <c r="B522" s="1"/>
    </row>
    <row r="523" spans="2:2" ht="13">
      <c r="B523" s="1"/>
    </row>
    <row r="524" spans="2:2" ht="13">
      <c r="B524" s="1"/>
    </row>
    <row r="525" spans="2:2" ht="13">
      <c r="B525" s="1"/>
    </row>
    <row r="526" spans="2:2" ht="13">
      <c r="B526" s="1"/>
    </row>
    <row r="527" spans="2:2" ht="13">
      <c r="B527" s="1"/>
    </row>
    <row r="528" spans="2:2" ht="13">
      <c r="B528" s="1"/>
    </row>
    <row r="529" spans="2:2" ht="13">
      <c r="B529" s="1"/>
    </row>
    <row r="530" spans="2:2" ht="13">
      <c r="B530" s="1"/>
    </row>
    <row r="531" spans="2:2" ht="13">
      <c r="B531" s="1"/>
    </row>
    <row r="532" spans="2:2" ht="13">
      <c r="B532" s="1"/>
    </row>
    <row r="533" spans="2:2" ht="13">
      <c r="B533" s="1"/>
    </row>
    <row r="534" spans="2:2" ht="13">
      <c r="B534" s="1"/>
    </row>
    <row r="535" spans="2:2" ht="13">
      <c r="B535" s="1"/>
    </row>
    <row r="536" spans="2:2" ht="13">
      <c r="B536" s="1"/>
    </row>
    <row r="537" spans="2:2" ht="13">
      <c r="B537" s="1"/>
    </row>
    <row r="538" spans="2:2" ht="13">
      <c r="B538" s="1"/>
    </row>
    <row r="539" spans="2:2" ht="13">
      <c r="B539" s="1"/>
    </row>
    <row r="540" spans="2:2" ht="13">
      <c r="B540" s="1"/>
    </row>
    <row r="541" spans="2:2" ht="13">
      <c r="B541" s="1"/>
    </row>
    <row r="542" spans="2:2" ht="13">
      <c r="B542" s="1"/>
    </row>
    <row r="543" spans="2:2" ht="13">
      <c r="B543" s="1"/>
    </row>
    <row r="544" spans="2:2" ht="13">
      <c r="B544" s="1"/>
    </row>
    <row r="545" spans="2:2" ht="13">
      <c r="B545" s="1"/>
    </row>
    <row r="546" spans="2:2" ht="13">
      <c r="B546" s="1"/>
    </row>
    <row r="547" spans="2:2" ht="13">
      <c r="B547" s="1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54" spans="2:2" ht="13">
      <c r="B554" s="1"/>
    </row>
    <row r="555" spans="2:2" ht="13">
      <c r="B555" s="1"/>
    </row>
    <row r="556" spans="2:2" ht="13">
      <c r="B556" s="1"/>
    </row>
    <row r="557" spans="2:2" ht="13">
      <c r="B557" s="1"/>
    </row>
    <row r="558" spans="2:2" ht="13">
      <c r="B558" s="1"/>
    </row>
    <row r="559" spans="2:2" ht="13">
      <c r="B559" s="1"/>
    </row>
    <row r="560" spans="2:2" ht="13">
      <c r="B560" s="1"/>
    </row>
    <row r="561" spans="2:2" ht="13">
      <c r="B561" s="1"/>
    </row>
    <row r="562" spans="2:2" ht="13">
      <c r="B562" s="1"/>
    </row>
    <row r="563" spans="2:2" ht="13">
      <c r="B563" s="1"/>
    </row>
    <row r="564" spans="2:2" ht="13">
      <c r="B564" s="1"/>
    </row>
    <row r="565" spans="2:2" ht="13">
      <c r="B565" s="1"/>
    </row>
    <row r="566" spans="2:2" ht="13">
      <c r="B566" s="1"/>
    </row>
    <row r="567" spans="2:2" ht="13">
      <c r="B567" s="1"/>
    </row>
    <row r="568" spans="2:2" ht="13">
      <c r="B568" s="1"/>
    </row>
    <row r="569" spans="2:2" ht="13">
      <c r="B569" s="1"/>
    </row>
    <row r="570" spans="2:2" ht="13">
      <c r="B570" s="1"/>
    </row>
    <row r="571" spans="2:2" ht="13">
      <c r="B571" s="1"/>
    </row>
    <row r="572" spans="2:2" ht="13">
      <c r="B572" s="1"/>
    </row>
    <row r="573" spans="2:2" ht="13">
      <c r="B573" s="1"/>
    </row>
    <row r="574" spans="2:2" ht="13">
      <c r="B574" s="1"/>
    </row>
    <row r="575" spans="2:2" ht="13">
      <c r="B575" s="1"/>
    </row>
    <row r="576" spans="2:2" ht="13">
      <c r="B576" s="1"/>
    </row>
    <row r="577" spans="2:2" ht="13">
      <c r="B577" s="1"/>
    </row>
    <row r="578" spans="2:2" ht="13">
      <c r="B578" s="1"/>
    </row>
    <row r="579" spans="2:2" ht="13">
      <c r="B579" s="1"/>
    </row>
    <row r="580" spans="2:2" ht="13">
      <c r="B580" s="1"/>
    </row>
    <row r="581" spans="2:2" ht="13">
      <c r="B581" s="1"/>
    </row>
    <row r="582" spans="2:2" ht="13">
      <c r="B582" s="1"/>
    </row>
    <row r="583" spans="2:2" ht="13">
      <c r="B583" s="1"/>
    </row>
    <row r="584" spans="2:2" ht="13">
      <c r="B584" s="1"/>
    </row>
    <row r="585" spans="2:2" ht="13">
      <c r="B585" s="1"/>
    </row>
    <row r="586" spans="2:2" ht="13">
      <c r="B586" s="1"/>
    </row>
    <row r="587" spans="2:2" ht="13">
      <c r="B587" s="1"/>
    </row>
    <row r="588" spans="2:2" ht="13">
      <c r="B588" s="1"/>
    </row>
    <row r="589" spans="2:2" ht="13">
      <c r="B589" s="1"/>
    </row>
    <row r="590" spans="2:2" ht="13">
      <c r="B590" s="1"/>
    </row>
    <row r="591" spans="2:2" ht="13">
      <c r="B591" s="1"/>
    </row>
    <row r="592" spans="2:2" ht="13">
      <c r="B592" s="1"/>
    </row>
    <row r="593" spans="2:2" ht="13">
      <c r="B593" s="1"/>
    </row>
    <row r="594" spans="2:2" ht="13">
      <c r="B594" s="1"/>
    </row>
    <row r="595" spans="2:2" ht="13">
      <c r="B595" s="1"/>
    </row>
    <row r="596" spans="2:2" ht="13">
      <c r="B596" s="1"/>
    </row>
    <row r="597" spans="2:2" ht="13">
      <c r="B597" s="1"/>
    </row>
    <row r="598" spans="2:2" ht="13">
      <c r="B598" s="1"/>
    </row>
    <row r="599" spans="2:2" ht="13">
      <c r="B599" s="1"/>
    </row>
    <row r="600" spans="2:2" ht="13">
      <c r="B600" s="1"/>
    </row>
    <row r="601" spans="2:2" ht="13">
      <c r="B601" s="1"/>
    </row>
    <row r="602" spans="2:2" ht="13">
      <c r="B602" s="1"/>
    </row>
    <row r="603" spans="2:2" ht="13">
      <c r="B603" s="1"/>
    </row>
    <row r="604" spans="2:2" ht="13">
      <c r="B604" s="1"/>
    </row>
    <row r="605" spans="2:2" ht="13">
      <c r="B605" s="1"/>
    </row>
    <row r="606" spans="2:2" ht="13">
      <c r="B606" s="1"/>
    </row>
    <row r="607" spans="2:2" ht="13">
      <c r="B607" s="1"/>
    </row>
    <row r="608" spans="2:2" ht="13">
      <c r="B608" s="1"/>
    </row>
    <row r="609" spans="2:2" ht="13">
      <c r="B609" s="1"/>
    </row>
    <row r="610" spans="2:2" ht="13">
      <c r="B610" s="1"/>
    </row>
    <row r="611" spans="2:2" ht="13">
      <c r="B611" s="1"/>
    </row>
    <row r="612" spans="2:2" ht="13">
      <c r="B612" s="1"/>
    </row>
    <row r="613" spans="2:2" ht="13">
      <c r="B613" s="1"/>
    </row>
    <row r="614" spans="2:2" ht="13">
      <c r="B614" s="1"/>
    </row>
    <row r="615" spans="2:2" ht="13">
      <c r="B615" s="1"/>
    </row>
    <row r="616" spans="2:2" ht="13">
      <c r="B616" s="1"/>
    </row>
    <row r="617" spans="2:2" ht="13">
      <c r="B617" s="1"/>
    </row>
    <row r="618" spans="2:2" ht="13">
      <c r="B618" s="1"/>
    </row>
    <row r="619" spans="2:2" ht="13">
      <c r="B619" s="1"/>
    </row>
    <row r="620" spans="2:2" ht="13">
      <c r="B620" s="1"/>
    </row>
    <row r="621" spans="2:2" ht="13">
      <c r="B621" s="1"/>
    </row>
    <row r="622" spans="2:2" ht="13">
      <c r="B622" s="1"/>
    </row>
    <row r="623" spans="2:2" ht="13">
      <c r="B623" s="1"/>
    </row>
    <row r="624" spans="2:2" ht="13">
      <c r="B624" s="1"/>
    </row>
    <row r="625" spans="2:2" ht="13">
      <c r="B625" s="1"/>
    </row>
    <row r="626" spans="2:2" ht="13">
      <c r="B626" s="1"/>
    </row>
    <row r="627" spans="2:2" ht="13">
      <c r="B627" s="1"/>
    </row>
    <row r="628" spans="2:2" ht="13">
      <c r="B628" s="1"/>
    </row>
    <row r="629" spans="2:2" ht="13">
      <c r="B629" s="1"/>
    </row>
    <row r="630" spans="2:2" ht="13">
      <c r="B630" s="1"/>
    </row>
    <row r="631" spans="2:2" ht="13">
      <c r="B631" s="1"/>
    </row>
    <row r="632" spans="2:2" ht="13">
      <c r="B632" s="1"/>
    </row>
    <row r="633" spans="2:2" ht="13">
      <c r="B633" s="1"/>
    </row>
    <row r="634" spans="2:2" ht="13">
      <c r="B634" s="1"/>
    </row>
    <row r="635" spans="2:2" ht="13">
      <c r="B635" s="1"/>
    </row>
    <row r="636" spans="2:2" ht="13">
      <c r="B636" s="1"/>
    </row>
    <row r="637" spans="2:2" ht="13">
      <c r="B637" s="1"/>
    </row>
    <row r="638" spans="2:2" ht="13">
      <c r="B638" s="1"/>
    </row>
    <row r="639" spans="2:2" ht="13">
      <c r="B639" s="1"/>
    </row>
    <row r="640" spans="2:2" ht="13">
      <c r="B640" s="1"/>
    </row>
    <row r="641" spans="2:2" ht="13">
      <c r="B641" s="1"/>
    </row>
    <row r="642" spans="2:2" ht="13">
      <c r="B642" s="1"/>
    </row>
    <row r="643" spans="2:2" ht="13">
      <c r="B643" s="1"/>
    </row>
    <row r="644" spans="2:2" ht="13">
      <c r="B644" s="1"/>
    </row>
    <row r="645" spans="2:2" ht="13">
      <c r="B645" s="1"/>
    </row>
    <row r="646" spans="2:2" ht="13">
      <c r="B646" s="1"/>
    </row>
    <row r="647" spans="2:2" ht="13">
      <c r="B647" s="1"/>
    </row>
    <row r="648" spans="2:2" ht="13">
      <c r="B648" s="1"/>
    </row>
    <row r="649" spans="2:2" ht="13">
      <c r="B649" s="1"/>
    </row>
    <row r="650" spans="2:2" ht="13">
      <c r="B650" s="1"/>
    </row>
    <row r="651" spans="2:2" ht="13">
      <c r="B651" s="1"/>
    </row>
    <row r="652" spans="2:2" ht="13">
      <c r="B652" s="1"/>
    </row>
    <row r="653" spans="2:2" ht="13">
      <c r="B653" s="1"/>
    </row>
    <row r="654" spans="2:2" ht="13">
      <c r="B654" s="1"/>
    </row>
    <row r="655" spans="2:2" ht="13">
      <c r="B655" s="1"/>
    </row>
    <row r="656" spans="2:2" ht="13">
      <c r="B656" s="1"/>
    </row>
    <row r="657" spans="2:2" ht="13">
      <c r="B657" s="1"/>
    </row>
    <row r="658" spans="2:2" ht="13">
      <c r="B658" s="1"/>
    </row>
    <row r="659" spans="2:2" ht="13">
      <c r="B659" s="1"/>
    </row>
    <row r="660" spans="2:2" ht="13">
      <c r="B660" s="1"/>
    </row>
    <row r="661" spans="2:2" ht="13">
      <c r="B661" s="1"/>
    </row>
    <row r="662" spans="2:2" ht="13">
      <c r="B662" s="1"/>
    </row>
    <row r="663" spans="2:2" ht="13">
      <c r="B663" s="1"/>
    </row>
    <row r="664" spans="2:2" ht="13">
      <c r="B664" s="1"/>
    </row>
    <row r="665" spans="2:2" ht="13">
      <c r="B665" s="1"/>
    </row>
    <row r="666" spans="2:2" ht="13">
      <c r="B666" s="1"/>
    </row>
    <row r="667" spans="2:2" ht="13">
      <c r="B667" s="1"/>
    </row>
    <row r="668" spans="2:2" ht="13">
      <c r="B668" s="1"/>
    </row>
    <row r="669" spans="2:2" ht="13">
      <c r="B669" s="1"/>
    </row>
    <row r="670" spans="2:2" ht="13">
      <c r="B670" s="1"/>
    </row>
    <row r="671" spans="2:2" ht="13">
      <c r="B671" s="1"/>
    </row>
    <row r="672" spans="2:2" ht="13">
      <c r="B672" s="1"/>
    </row>
    <row r="673" spans="2:2" ht="13">
      <c r="B673" s="1"/>
    </row>
    <row r="674" spans="2:2" ht="13">
      <c r="B674" s="1"/>
    </row>
    <row r="675" spans="2:2" ht="13">
      <c r="B675" s="1"/>
    </row>
    <row r="676" spans="2:2" ht="13">
      <c r="B676" s="1"/>
    </row>
    <row r="677" spans="2:2" ht="13">
      <c r="B677" s="1"/>
    </row>
    <row r="678" spans="2:2" ht="13">
      <c r="B678" s="1"/>
    </row>
    <row r="679" spans="2:2" ht="13">
      <c r="B679" s="1"/>
    </row>
    <row r="680" spans="2:2" ht="13">
      <c r="B680" s="1"/>
    </row>
    <row r="681" spans="2:2" ht="13">
      <c r="B681" s="1"/>
    </row>
    <row r="682" spans="2:2" ht="13">
      <c r="B682" s="1"/>
    </row>
    <row r="683" spans="2:2" ht="13">
      <c r="B683" s="1"/>
    </row>
    <row r="684" spans="2:2" ht="13">
      <c r="B684" s="1"/>
    </row>
    <row r="685" spans="2:2" ht="13">
      <c r="B685" s="1"/>
    </row>
    <row r="686" spans="2:2" ht="13">
      <c r="B686" s="1"/>
    </row>
    <row r="687" spans="2:2" ht="13">
      <c r="B687" s="1"/>
    </row>
    <row r="688" spans="2:2" ht="13">
      <c r="B688" s="1"/>
    </row>
    <row r="689" spans="2:2" ht="13">
      <c r="B689" s="1"/>
    </row>
    <row r="690" spans="2:2" ht="13">
      <c r="B690" s="1"/>
    </row>
    <row r="691" spans="2:2" ht="13">
      <c r="B691" s="1"/>
    </row>
    <row r="692" spans="2:2" ht="13">
      <c r="B692" s="1"/>
    </row>
    <row r="693" spans="2:2" ht="13">
      <c r="B693" s="1"/>
    </row>
    <row r="694" spans="2:2" ht="13">
      <c r="B694" s="1"/>
    </row>
    <row r="695" spans="2:2" ht="13">
      <c r="B695" s="1"/>
    </row>
    <row r="696" spans="2:2" ht="13">
      <c r="B696" s="1"/>
    </row>
    <row r="697" spans="2:2" ht="13">
      <c r="B697" s="1"/>
    </row>
    <row r="698" spans="2:2" ht="13">
      <c r="B698" s="1"/>
    </row>
    <row r="699" spans="2:2" ht="13">
      <c r="B699" s="1"/>
    </row>
    <row r="700" spans="2:2" ht="13">
      <c r="B700" s="1"/>
    </row>
    <row r="701" spans="2:2" ht="13">
      <c r="B701" s="1"/>
    </row>
    <row r="702" spans="2:2" ht="13">
      <c r="B702" s="1"/>
    </row>
    <row r="703" spans="2:2" ht="13">
      <c r="B703" s="1"/>
    </row>
    <row r="704" spans="2:2" ht="13">
      <c r="B704" s="1"/>
    </row>
    <row r="705" spans="2:2" ht="13">
      <c r="B705" s="1"/>
    </row>
    <row r="706" spans="2:2" ht="13">
      <c r="B706" s="1"/>
    </row>
    <row r="707" spans="2:2" ht="13">
      <c r="B707" s="1"/>
    </row>
    <row r="708" spans="2:2" ht="13">
      <c r="B708" s="1"/>
    </row>
    <row r="709" spans="2:2" ht="13">
      <c r="B709" s="1"/>
    </row>
    <row r="710" spans="2:2" ht="13">
      <c r="B710" s="1"/>
    </row>
    <row r="711" spans="2:2" ht="13">
      <c r="B711" s="1"/>
    </row>
    <row r="712" spans="2:2" ht="13">
      <c r="B712" s="1"/>
    </row>
    <row r="713" spans="2:2" ht="13">
      <c r="B713" s="1"/>
    </row>
    <row r="714" spans="2:2" ht="13">
      <c r="B714" s="1"/>
    </row>
    <row r="715" spans="2:2" ht="13">
      <c r="B715" s="1"/>
    </row>
    <row r="716" spans="2:2" ht="13">
      <c r="B716" s="1"/>
    </row>
    <row r="717" spans="2:2" ht="13">
      <c r="B717" s="1"/>
    </row>
    <row r="718" spans="2:2" ht="13">
      <c r="B718" s="1"/>
    </row>
    <row r="719" spans="2:2" ht="13">
      <c r="B719" s="1"/>
    </row>
    <row r="720" spans="2:2" ht="13">
      <c r="B720" s="1"/>
    </row>
    <row r="721" spans="2:2" ht="13">
      <c r="B721" s="1"/>
    </row>
    <row r="722" spans="2:2" ht="13">
      <c r="B722" s="1"/>
    </row>
    <row r="723" spans="2:2" ht="13">
      <c r="B723" s="1"/>
    </row>
    <row r="724" spans="2:2" ht="13">
      <c r="B724" s="1"/>
    </row>
    <row r="725" spans="2:2" ht="13">
      <c r="B725" s="1"/>
    </row>
    <row r="726" spans="2:2" ht="13">
      <c r="B726" s="1"/>
    </row>
    <row r="727" spans="2:2" ht="13">
      <c r="B727" s="1"/>
    </row>
    <row r="728" spans="2:2" ht="13">
      <c r="B728" s="1"/>
    </row>
    <row r="729" spans="2:2" ht="13">
      <c r="B729" s="1"/>
    </row>
    <row r="730" spans="2:2" ht="13">
      <c r="B730" s="1"/>
    </row>
    <row r="731" spans="2:2" ht="13">
      <c r="B731" s="1"/>
    </row>
    <row r="732" spans="2:2" ht="13">
      <c r="B732" s="1"/>
    </row>
    <row r="733" spans="2:2" ht="13">
      <c r="B733" s="1"/>
    </row>
    <row r="734" spans="2:2" ht="13">
      <c r="B734" s="1"/>
    </row>
    <row r="735" spans="2:2" ht="13">
      <c r="B735" s="1"/>
    </row>
    <row r="736" spans="2:2" ht="13">
      <c r="B736" s="1"/>
    </row>
    <row r="737" spans="2:2" ht="13">
      <c r="B737" s="1"/>
    </row>
    <row r="738" spans="2:2" ht="13">
      <c r="B738" s="1"/>
    </row>
    <row r="739" spans="2:2" ht="13">
      <c r="B739" s="1"/>
    </row>
    <row r="740" spans="2:2" ht="13">
      <c r="B740" s="1"/>
    </row>
    <row r="741" spans="2:2" ht="13">
      <c r="B741" s="1"/>
    </row>
    <row r="742" spans="2:2" ht="13">
      <c r="B742" s="1"/>
    </row>
    <row r="743" spans="2:2" ht="13">
      <c r="B743" s="1"/>
    </row>
    <row r="744" spans="2:2" ht="13">
      <c r="B744" s="1"/>
    </row>
    <row r="745" spans="2:2" ht="13">
      <c r="B745" s="1"/>
    </row>
    <row r="746" spans="2:2" ht="13">
      <c r="B746" s="1"/>
    </row>
    <row r="747" spans="2:2" ht="13">
      <c r="B747" s="1"/>
    </row>
    <row r="748" spans="2:2" ht="13">
      <c r="B748" s="1"/>
    </row>
    <row r="749" spans="2:2" ht="13">
      <c r="B749" s="1"/>
    </row>
    <row r="750" spans="2:2" ht="13">
      <c r="B750" s="1"/>
    </row>
    <row r="751" spans="2:2" ht="13">
      <c r="B751" s="1"/>
    </row>
    <row r="752" spans="2:2" ht="13">
      <c r="B752" s="1"/>
    </row>
    <row r="753" spans="2:2" ht="13">
      <c r="B753" s="1"/>
    </row>
    <row r="754" spans="2:2" ht="13">
      <c r="B754" s="1"/>
    </row>
    <row r="755" spans="2:2" ht="13">
      <c r="B755" s="1"/>
    </row>
    <row r="756" spans="2:2" ht="13">
      <c r="B756" s="1"/>
    </row>
    <row r="757" spans="2:2" ht="13">
      <c r="B757" s="1"/>
    </row>
    <row r="758" spans="2:2" ht="13">
      <c r="B758" s="1"/>
    </row>
    <row r="759" spans="2:2" ht="13">
      <c r="B759" s="1"/>
    </row>
    <row r="760" spans="2:2" ht="13">
      <c r="B760" s="1"/>
    </row>
    <row r="761" spans="2:2" ht="13">
      <c r="B761" s="1"/>
    </row>
    <row r="762" spans="2:2" ht="13">
      <c r="B762" s="1"/>
    </row>
    <row r="763" spans="2:2" ht="13">
      <c r="B763" s="1"/>
    </row>
    <row r="764" spans="2:2" ht="13">
      <c r="B764" s="1"/>
    </row>
    <row r="765" spans="2:2" ht="13">
      <c r="B765" s="1"/>
    </row>
    <row r="766" spans="2:2" ht="13">
      <c r="B766" s="1"/>
    </row>
    <row r="767" spans="2:2" ht="13">
      <c r="B767" s="1"/>
    </row>
    <row r="768" spans="2:2" ht="13">
      <c r="B768" s="1"/>
    </row>
    <row r="769" spans="2:2" ht="13">
      <c r="B769" s="1"/>
    </row>
    <row r="770" spans="2:2" ht="13">
      <c r="B770" s="1"/>
    </row>
    <row r="771" spans="2:2" ht="13">
      <c r="B771" s="1"/>
    </row>
    <row r="772" spans="2:2" ht="13">
      <c r="B772" s="1"/>
    </row>
    <row r="773" spans="2:2" ht="13">
      <c r="B773" s="1"/>
    </row>
    <row r="774" spans="2:2" ht="13">
      <c r="B774" s="1"/>
    </row>
    <row r="775" spans="2:2" ht="13">
      <c r="B775" s="1"/>
    </row>
    <row r="776" spans="2:2" ht="13">
      <c r="B776" s="1"/>
    </row>
    <row r="777" spans="2:2" ht="13">
      <c r="B777" s="1"/>
    </row>
    <row r="778" spans="2:2" ht="13">
      <c r="B778" s="1"/>
    </row>
    <row r="779" spans="2:2" ht="13">
      <c r="B779" s="1"/>
    </row>
    <row r="780" spans="2:2" ht="13">
      <c r="B780" s="1"/>
    </row>
    <row r="781" spans="2:2" ht="13">
      <c r="B781" s="1"/>
    </row>
    <row r="782" spans="2:2" ht="13">
      <c r="B782" s="1"/>
    </row>
    <row r="783" spans="2:2" ht="13">
      <c r="B783" s="1"/>
    </row>
    <row r="784" spans="2:2" ht="13">
      <c r="B784" s="1"/>
    </row>
    <row r="785" spans="2:2" ht="13">
      <c r="B785" s="1"/>
    </row>
    <row r="786" spans="2:2" ht="13">
      <c r="B786" s="1"/>
    </row>
    <row r="787" spans="2:2" ht="13">
      <c r="B787" s="1"/>
    </row>
    <row r="788" spans="2:2" ht="13">
      <c r="B788" s="1"/>
    </row>
    <row r="789" spans="2:2" ht="13">
      <c r="B789" s="1"/>
    </row>
    <row r="790" spans="2:2" ht="13">
      <c r="B790" s="1"/>
    </row>
    <row r="791" spans="2:2" ht="13">
      <c r="B791" s="1"/>
    </row>
    <row r="792" spans="2:2" ht="13">
      <c r="B792" s="1"/>
    </row>
    <row r="793" spans="2:2" ht="13">
      <c r="B793" s="1"/>
    </row>
    <row r="794" spans="2:2" ht="13">
      <c r="B794" s="1"/>
    </row>
    <row r="795" spans="2:2" ht="13">
      <c r="B795" s="1"/>
    </row>
    <row r="796" spans="2:2" ht="13">
      <c r="B796" s="1"/>
    </row>
    <row r="797" spans="2:2" ht="13">
      <c r="B797" s="1"/>
    </row>
    <row r="798" spans="2:2" ht="13">
      <c r="B798" s="1"/>
    </row>
    <row r="799" spans="2:2" ht="13">
      <c r="B799" s="1"/>
    </row>
    <row r="800" spans="2:2" ht="13">
      <c r="B800" s="1"/>
    </row>
    <row r="801" spans="2:2" ht="13">
      <c r="B801" s="1"/>
    </row>
    <row r="802" spans="2:2" ht="13">
      <c r="B802" s="1"/>
    </row>
    <row r="803" spans="2:2" ht="13">
      <c r="B803" s="1"/>
    </row>
    <row r="804" spans="2:2" ht="13">
      <c r="B804" s="1"/>
    </row>
    <row r="805" spans="2:2" ht="13">
      <c r="B805" s="1"/>
    </row>
    <row r="806" spans="2:2" ht="13">
      <c r="B806" s="1"/>
    </row>
    <row r="807" spans="2:2" ht="13">
      <c r="B807" s="1"/>
    </row>
    <row r="808" spans="2:2" ht="13">
      <c r="B808" s="1"/>
    </row>
    <row r="809" spans="2:2" ht="13">
      <c r="B809" s="1"/>
    </row>
    <row r="810" spans="2:2" ht="13">
      <c r="B810" s="1"/>
    </row>
    <row r="811" spans="2:2" ht="13">
      <c r="B811" s="1"/>
    </row>
    <row r="812" spans="2:2" ht="13">
      <c r="B812" s="1"/>
    </row>
    <row r="813" spans="2:2" ht="13">
      <c r="B813" s="1"/>
    </row>
    <row r="814" spans="2:2" ht="13">
      <c r="B814" s="1"/>
    </row>
    <row r="815" spans="2:2" ht="13">
      <c r="B815" s="1"/>
    </row>
    <row r="816" spans="2:2" ht="13">
      <c r="B816" s="1"/>
    </row>
    <row r="817" spans="2:2" ht="13">
      <c r="B817" s="1"/>
    </row>
    <row r="818" spans="2:2" ht="13">
      <c r="B818" s="1"/>
    </row>
    <row r="819" spans="2:2" ht="13">
      <c r="B819" s="1"/>
    </row>
    <row r="820" spans="2:2" ht="13">
      <c r="B820" s="1"/>
    </row>
    <row r="821" spans="2:2" ht="13">
      <c r="B821" s="1"/>
    </row>
    <row r="822" spans="2:2" ht="13">
      <c r="B822" s="1"/>
    </row>
    <row r="823" spans="2:2" ht="13">
      <c r="B823" s="1"/>
    </row>
    <row r="824" spans="2:2" ht="13">
      <c r="B824" s="1"/>
    </row>
    <row r="825" spans="2:2" ht="13">
      <c r="B825" s="1"/>
    </row>
    <row r="826" spans="2:2" ht="13">
      <c r="B826" s="1"/>
    </row>
    <row r="827" spans="2:2" ht="13">
      <c r="B827" s="1"/>
    </row>
    <row r="828" spans="2:2" ht="13">
      <c r="B828" s="1"/>
    </row>
    <row r="829" spans="2:2" ht="13">
      <c r="B829" s="1"/>
    </row>
    <row r="830" spans="2:2" ht="13">
      <c r="B830" s="1"/>
    </row>
    <row r="831" spans="2:2" ht="13">
      <c r="B831" s="1"/>
    </row>
    <row r="832" spans="2:2" ht="13">
      <c r="B832" s="1"/>
    </row>
    <row r="833" spans="2:2" ht="13">
      <c r="B833" s="1"/>
    </row>
    <row r="834" spans="2:2" ht="13">
      <c r="B834" s="1"/>
    </row>
    <row r="835" spans="2:2" ht="13">
      <c r="B835" s="1"/>
    </row>
    <row r="836" spans="2:2" ht="13">
      <c r="B836" s="1"/>
    </row>
    <row r="837" spans="2:2" ht="13">
      <c r="B837" s="1"/>
    </row>
    <row r="838" spans="2:2" ht="13">
      <c r="B838" s="1"/>
    </row>
    <row r="839" spans="2:2" ht="13">
      <c r="B839" s="1"/>
    </row>
    <row r="840" spans="2:2" ht="13">
      <c r="B840" s="1"/>
    </row>
    <row r="841" spans="2:2" ht="13">
      <c r="B841" s="1"/>
    </row>
    <row r="842" spans="2:2" ht="13">
      <c r="B842" s="1"/>
    </row>
    <row r="843" spans="2:2" ht="13">
      <c r="B843" s="1"/>
    </row>
    <row r="844" spans="2:2" ht="13">
      <c r="B844" s="1"/>
    </row>
    <row r="845" spans="2:2" ht="13">
      <c r="B845" s="1"/>
    </row>
    <row r="846" spans="2:2" ht="13">
      <c r="B846" s="1"/>
    </row>
    <row r="847" spans="2:2" ht="13">
      <c r="B847" s="1"/>
    </row>
    <row r="848" spans="2:2" ht="13">
      <c r="B848" s="1"/>
    </row>
    <row r="849" spans="2:2" ht="13">
      <c r="B849" s="1"/>
    </row>
    <row r="850" spans="2:2" ht="13">
      <c r="B850" s="1"/>
    </row>
    <row r="851" spans="2:2" ht="13">
      <c r="B851" s="1"/>
    </row>
    <row r="852" spans="2:2" ht="13">
      <c r="B852" s="1"/>
    </row>
    <row r="853" spans="2:2" ht="13">
      <c r="B853" s="1"/>
    </row>
    <row r="854" spans="2:2" ht="13">
      <c r="B854" s="1"/>
    </row>
    <row r="855" spans="2:2" ht="13">
      <c r="B855" s="1"/>
    </row>
    <row r="856" spans="2:2" ht="13">
      <c r="B856" s="1"/>
    </row>
    <row r="857" spans="2:2" ht="13">
      <c r="B857" s="1"/>
    </row>
    <row r="858" spans="2:2" ht="13">
      <c r="B858" s="1"/>
    </row>
    <row r="859" spans="2:2" ht="13">
      <c r="B859" s="1"/>
    </row>
    <row r="860" spans="2:2" ht="13">
      <c r="B860" s="1"/>
    </row>
    <row r="861" spans="2:2" ht="13">
      <c r="B861" s="1"/>
    </row>
    <row r="862" spans="2:2" ht="13">
      <c r="B862" s="1"/>
    </row>
    <row r="863" spans="2:2" ht="13">
      <c r="B863" s="1"/>
    </row>
    <row r="864" spans="2:2" ht="13">
      <c r="B864" s="1"/>
    </row>
    <row r="865" spans="2:2" ht="13">
      <c r="B865" s="1"/>
    </row>
    <row r="866" spans="2:2" ht="13">
      <c r="B866" s="1"/>
    </row>
    <row r="867" spans="2:2" ht="13">
      <c r="B867" s="1"/>
    </row>
    <row r="868" spans="2:2" ht="13">
      <c r="B868" s="1"/>
    </row>
    <row r="869" spans="2:2" ht="13">
      <c r="B869" s="1"/>
    </row>
    <row r="870" spans="2:2" ht="13">
      <c r="B870" s="1"/>
    </row>
    <row r="871" spans="2:2" ht="13">
      <c r="B871" s="1"/>
    </row>
    <row r="872" spans="2:2" ht="13">
      <c r="B872" s="1"/>
    </row>
    <row r="873" spans="2:2" ht="13">
      <c r="B873" s="1"/>
    </row>
    <row r="874" spans="2:2" ht="13">
      <c r="B874" s="1"/>
    </row>
    <row r="875" spans="2:2" ht="13">
      <c r="B875" s="1"/>
    </row>
    <row r="876" spans="2:2" ht="13">
      <c r="B876" s="1"/>
    </row>
    <row r="877" spans="2:2" ht="13">
      <c r="B877" s="1"/>
    </row>
    <row r="878" spans="2:2" ht="13">
      <c r="B878" s="1"/>
    </row>
    <row r="879" spans="2:2" ht="13">
      <c r="B879" s="1"/>
    </row>
    <row r="880" spans="2:2" ht="13">
      <c r="B880" s="1"/>
    </row>
    <row r="881" spans="2:2" ht="13">
      <c r="B881" s="1"/>
    </row>
    <row r="882" spans="2:2" ht="13">
      <c r="B882" s="1"/>
    </row>
    <row r="883" spans="2:2" ht="13">
      <c r="B883" s="1"/>
    </row>
    <row r="884" spans="2:2" ht="13">
      <c r="B884" s="1"/>
    </row>
    <row r="885" spans="2:2" ht="13">
      <c r="B885" s="1"/>
    </row>
    <row r="886" spans="2:2" ht="13">
      <c r="B886" s="1"/>
    </row>
    <row r="887" spans="2:2" ht="13">
      <c r="B887" s="1"/>
    </row>
    <row r="888" spans="2:2" ht="13">
      <c r="B888" s="1"/>
    </row>
    <row r="889" spans="2:2" ht="13">
      <c r="B889" s="1"/>
    </row>
    <row r="890" spans="2:2" ht="13">
      <c r="B890" s="1"/>
    </row>
    <row r="891" spans="2:2" ht="13">
      <c r="B891" s="1"/>
    </row>
    <row r="892" spans="2:2" ht="13">
      <c r="B892" s="1"/>
    </row>
    <row r="893" spans="2:2" ht="13">
      <c r="B893" s="1"/>
    </row>
    <row r="894" spans="2:2" ht="13">
      <c r="B894" s="1"/>
    </row>
    <row r="895" spans="2:2" ht="13">
      <c r="B895" s="1"/>
    </row>
    <row r="896" spans="2:2" ht="13">
      <c r="B896" s="1"/>
    </row>
    <row r="897" spans="2:2" ht="13">
      <c r="B897" s="1"/>
    </row>
    <row r="898" spans="2:2" ht="13">
      <c r="B898" s="1"/>
    </row>
    <row r="899" spans="2:2" ht="13">
      <c r="B899" s="1"/>
    </row>
    <row r="900" spans="2:2" ht="13">
      <c r="B900" s="1"/>
    </row>
    <row r="901" spans="2:2" ht="13">
      <c r="B901" s="1"/>
    </row>
    <row r="902" spans="2:2" ht="13">
      <c r="B902" s="1"/>
    </row>
    <row r="903" spans="2:2" ht="13">
      <c r="B903" s="1"/>
    </row>
    <row r="904" spans="2:2" ht="13">
      <c r="B904" s="1"/>
    </row>
    <row r="905" spans="2:2" ht="13">
      <c r="B905" s="1"/>
    </row>
    <row r="906" spans="2:2" ht="13">
      <c r="B906" s="1"/>
    </row>
    <row r="907" spans="2:2" ht="13">
      <c r="B907" s="1"/>
    </row>
    <row r="908" spans="2:2" ht="13">
      <c r="B908" s="1"/>
    </row>
    <row r="909" spans="2:2" ht="13">
      <c r="B909" s="1"/>
    </row>
    <row r="910" spans="2:2" ht="13">
      <c r="B910" s="1"/>
    </row>
    <row r="911" spans="2:2" ht="13">
      <c r="B911" s="1"/>
    </row>
    <row r="912" spans="2:2" ht="13">
      <c r="B912" s="1"/>
    </row>
    <row r="913" spans="2:2" ht="13">
      <c r="B913" s="1"/>
    </row>
    <row r="914" spans="2:2" ht="13">
      <c r="B914" s="1"/>
    </row>
    <row r="915" spans="2:2" ht="13">
      <c r="B915" s="1"/>
    </row>
    <row r="916" spans="2:2" ht="13">
      <c r="B916" s="1"/>
    </row>
    <row r="917" spans="2:2" ht="13">
      <c r="B917" s="1"/>
    </row>
    <row r="918" spans="2:2" ht="13">
      <c r="B918" s="1"/>
    </row>
    <row r="919" spans="2:2" ht="13">
      <c r="B919" s="1"/>
    </row>
    <row r="920" spans="2:2" ht="13">
      <c r="B920" s="1"/>
    </row>
    <row r="921" spans="2:2" ht="13">
      <c r="B921" s="1"/>
    </row>
    <row r="922" spans="2:2" ht="13">
      <c r="B922" s="1"/>
    </row>
    <row r="923" spans="2:2" ht="13">
      <c r="B923" s="1"/>
    </row>
    <row r="924" spans="2:2" ht="13">
      <c r="B924" s="1"/>
    </row>
    <row r="925" spans="2:2" ht="13">
      <c r="B925" s="1"/>
    </row>
    <row r="926" spans="2:2" ht="13">
      <c r="B926" s="1"/>
    </row>
    <row r="927" spans="2:2" ht="13">
      <c r="B927" s="1"/>
    </row>
    <row r="928" spans="2:2" ht="13">
      <c r="B928" s="1"/>
    </row>
    <row r="929" spans="2:2" ht="13">
      <c r="B929" s="1"/>
    </row>
    <row r="930" spans="2:2" ht="13">
      <c r="B930" s="1"/>
    </row>
    <row r="931" spans="2:2" ht="13">
      <c r="B931" s="1"/>
    </row>
    <row r="932" spans="2:2" ht="13">
      <c r="B932" s="1"/>
    </row>
    <row r="933" spans="2:2" ht="13">
      <c r="B933" s="1"/>
    </row>
    <row r="934" spans="2:2" ht="13">
      <c r="B934" s="1"/>
    </row>
    <row r="935" spans="2:2" ht="13">
      <c r="B935" s="1"/>
    </row>
    <row r="936" spans="2:2" ht="13">
      <c r="B936" s="1"/>
    </row>
    <row r="937" spans="2:2" ht="13">
      <c r="B937" s="1"/>
    </row>
    <row r="938" spans="2:2" ht="13">
      <c r="B938" s="1"/>
    </row>
    <row r="939" spans="2:2" ht="13">
      <c r="B939" s="1"/>
    </row>
    <row r="940" spans="2:2" ht="13">
      <c r="B940" s="1"/>
    </row>
    <row r="941" spans="2:2" ht="13">
      <c r="B941" s="1"/>
    </row>
    <row r="942" spans="2:2" ht="13">
      <c r="B942" s="1"/>
    </row>
    <row r="943" spans="2:2" ht="13">
      <c r="B943" s="1"/>
    </row>
    <row r="944" spans="2:2" ht="13">
      <c r="B944" s="1"/>
    </row>
    <row r="945" spans="2:2" ht="13">
      <c r="B945" s="1"/>
    </row>
    <row r="946" spans="2:2" ht="13">
      <c r="B946" s="1"/>
    </row>
    <row r="947" spans="2:2" ht="13">
      <c r="B947" s="1"/>
    </row>
    <row r="948" spans="2:2" ht="13">
      <c r="B948" s="1"/>
    </row>
    <row r="949" spans="2:2" ht="13">
      <c r="B949" s="1"/>
    </row>
    <row r="950" spans="2:2" ht="13">
      <c r="B950" s="1"/>
    </row>
    <row r="951" spans="2:2" ht="13">
      <c r="B951" s="1"/>
    </row>
    <row r="952" spans="2:2" ht="13">
      <c r="B952" s="1"/>
    </row>
    <row r="953" spans="2:2" ht="13">
      <c r="B953" s="1"/>
    </row>
    <row r="954" spans="2:2" ht="13">
      <c r="B954" s="1"/>
    </row>
    <row r="955" spans="2:2" ht="13">
      <c r="B955" s="1"/>
    </row>
    <row r="956" spans="2:2" ht="13">
      <c r="B956" s="1"/>
    </row>
    <row r="957" spans="2:2" ht="13">
      <c r="B957" s="1"/>
    </row>
    <row r="958" spans="2:2" ht="13">
      <c r="B958" s="1"/>
    </row>
    <row r="959" spans="2:2" ht="13">
      <c r="B959" s="1"/>
    </row>
    <row r="960" spans="2:2" ht="13">
      <c r="B960" s="1"/>
    </row>
    <row r="961" spans="2:2" ht="13">
      <c r="B961" s="1"/>
    </row>
    <row r="962" spans="2:2" ht="13">
      <c r="B962" s="1"/>
    </row>
    <row r="963" spans="2:2" ht="13">
      <c r="B963" s="1"/>
    </row>
    <row r="964" spans="2:2" ht="13">
      <c r="B964" s="1"/>
    </row>
    <row r="965" spans="2:2" ht="13">
      <c r="B965" s="1"/>
    </row>
    <row r="966" spans="2:2" ht="13">
      <c r="B966" s="1"/>
    </row>
    <row r="967" spans="2:2" ht="13">
      <c r="B967" s="1"/>
    </row>
    <row r="968" spans="2:2" ht="13">
      <c r="B968" s="1"/>
    </row>
    <row r="969" spans="2:2" ht="13">
      <c r="B969" s="1"/>
    </row>
    <row r="970" spans="2:2" ht="13">
      <c r="B970" s="1"/>
    </row>
    <row r="971" spans="2:2" ht="13">
      <c r="B971" s="1"/>
    </row>
    <row r="972" spans="2:2" ht="13">
      <c r="B972" s="1"/>
    </row>
    <row r="973" spans="2:2" ht="13">
      <c r="B973" s="1"/>
    </row>
    <row r="974" spans="2:2" ht="13">
      <c r="B974" s="1"/>
    </row>
    <row r="975" spans="2:2" ht="13">
      <c r="B975" s="1"/>
    </row>
    <row r="976" spans="2:2" ht="13">
      <c r="B976" s="1"/>
    </row>
    <row r="977" spans="2:2" ht="13">
      <c r="B977" s="1"/>
    </row>
    <row r="978" spans="2:2" ht="13">
      <c r="B978" s="1"/>
    </row>
    <row r="979" spans="2:2" ht="13">
      <c r="B979" s="1"/>
    </row>
    <row r="980" spans="2:2" ht="13">
      <c r="B980" s="1"/>
    </row>
    <row r="981" spans="2:2" ht="13">
      <c r="B981" s="1"/>
    </row>
    <row r="982" spans="2:2" ht="13">
      <c r="B982" s="1"/>
    </row>
    <row r="983" spans="2:2" ht="13">
      <c r="B983" s="1"/>
    </row>
    <row r="984" spans="2:2" ht="13">
      <c r="B984" s="1"/>
    </row>
    <row r="985" spans="2:2" ht="13">
      <c r="B985" s="1"/>
    </row>
    <row r="986" spans="2:2" ht="13">
      <c r="B986" s="1"/>
    </row>
    <row r="987" spans="2:2" ht="13">
      <c r="B987" s="1"/>
    </row>
    <row r="988" spans="2:2" ht="13">
      <c r="B988" s="1"/>
    </row>
    <row r="989" spans="2:2" ht="13">
      <c r="B989" s="1"/>
    </row>
    <row r="990" spans="2:2" ht="13">
      <c r="B990" s="1"/>
    </row>
    <row r="991" spans="2:2" ht="13">
      <c r="B991" s="1"/>
    </row>
    <row r="992" spans="2:2" ht="13">
      <c r="B992" s="1"/>
    </row>
    <row r="993" spans="2:2" ht="13">
      <c r="B993" s="1"/>
    </row>
    <row r="994" spans="2:2" ht="13">
      <c r="B994" s="1"/>
    </row>
    <row r="995" spans="2:2" ht="13">
      <c r="B995" s="1"/>
    </row>
    <row r="996" spans="2:2" ht="13">
      <c r="B996" s="1"/>
    </row>
    <row r="997" spans="2:2" ht="13">
      <c r="B997" s="1"/>
    </row>
    <row r="998" spans="2:2" ht="13">
      <c r="B998" s="1"/>
    </row>
    <row r="999" spans="2:2" ht="13">
      <c r="B999" s="1"/>
    </row>
    <row r="1000" spans="2:2" ht="13">
      <c r="B1000" s="1"/>
    </row>
    <row r="1001" spans="2:2" ht="13">
      <c r="B1001" s="1"/>
    </row>
    <row r="1002" spans="2:2" ht="13">
      <c r="B1002" s="1"/>
    </row>
    <row r="1003" spans="2:2" ht="13">
      <c r="B1003" s="1"/>
    </row>
    <row r="1004" spans="2:2" ht="13">
      <c r="B1004" s="1"/>
    </row>
    <row r="1005" spans="2:2" ht="13">
      <c r="B1005" s="1"/>
    </row>
    <row r="1006" spans="2:2" ht="13">
      <c r="B1006" s="1"/>
    </row>
    <row r="1007" spans="2:2" ht="13">
      <c r="B1007" s="1"/>
    </row>
    <row r="1008" spans="2:2" ht="13">
      <c r="B1008" s="1"/>
    </row>
    <row r="1009" spans="2:2" ht="13">
      <c r="B1009" s="1"/>
    </row>
    <row r="1010" spans="2:2" ht="13">
      <c r="B1010" s="1"/>
    </row>
    <row r="1011" spans="2:2" ht="13">
      <c r="B1011" s="1"/>
    </row>
    <row r="1012" spans="2:2" ht="13">
      <c r="B1012" s="1"/>
    </row>
    <row r="1013" spans="2:2" ht="13">
      <c r="B1013" s="1"/>
    </row>
    <row r="1014" spans="2:2" ht="13">
      <c r="B1014" s="1"/>
    </row>
    <row r="1015" spans="2:2" ht="13">
      <c r="B1015" s="1"/>
    </row>
    <row r="1016" spans="2:2" ht="13">
      <c r="B1016" s="1"/>
    </row>
    <row r="1017" spans="2:2" ht="13">
      <c r="B1017" s="1"/>
    </row>
    <row r="1018" spans="2:2" ht="13">
      <c r="B1018" s="1"/>
    </row>
    <row r="1019" spans="2:2" ht="13">
      <c r="B1019" s="1"/>
    </row>
    <row r="1020" spans="2:2" ht="13">
      <c r="B1020" s="1"/>
    </row>
    <row r="1021" spans="2:2" ht="13">
      <c r="B1021" s="1"/>
    </row>
    <row r="1022" spans="2:2" ht="13">
      <c r="B1022" s="1"/>
    </row>
    <row r="1023" spans="2:2" ht="13">
      <c r="B1023" s="1"/>
    </row>
    <row r="1024" spans="2:2" ht="13">
      <c r="B1024" s="1"/>
    </row>
    <row r="1025" spans="2:2" ht="13">
      <c r="B1025" s="1"/>
    </row>
    <row r="1026" spans="2:2" ht="13">
      <c r="B1026" s="1"/>
    </row>
    <row r="1027" spans="2:2" ht="13">
      <c r="B1027" s="1"/>
    </row>
    <row r="1028" spans="2:2" ht="13">
      <c r="B1028" s="1"/>
    </row>
    <row r="1029" spans="2:2" ht="13">
      <c r="B1029" s="1"/>
    </row>
    <row r="1030" spans="2:2" ht="13">
      <c r="B1030" s="1"/>
    </row>
    <row r="1031" spans="2:2" ht="13">
      <c r="B1031" s="1"/>
    </row>
    <row r="1032" spans="2:2" ht="13">
      <c r="B1032" s="1"/>
    </row>
    <row r="1033" spans="2:2" ht="13">
      <c r="B1033" s="1"/>
    </row>
    <row r="1034" spans="2:2" ht="13">
      <c r="B1034" s="1"/>
    </row>
    <row r="1035" spans="2:2" ht="13">
      <c r="B1035" s="1"/>
    </row>
    <row r="1036" spans="2:2" ht="13">
      <c r="B1036" s="1"/>
    </row>
    <row r="1037" spans="2:2" ht="13">
      <c r="B1037" s="1"/>
    </row>
    <row r="1038" spans="2:2" ht="13">
      <c r="B1038" s="1"/>
    </row>
    <row r="1039" spans="2:2" ht="13">
      <c r="B1039" s="1"/>
    </row>
    <row r="1040" spans="2:2" ht="13">
      <c r="B1040" s="1"/>
    </row>
    <row r="1041" spans="2:2" ht="13">
      <c r="B1041" s="1"/>
    </row>
    <row r="1042" spans="2:2" ht="13">
      <c r="B1042" s="1"/>
    </row>
    <row r="1043" spans="2:2" ht="13">
      <c r="B1043" s="1"/>
    </row>
    <row r="1044" spans="2:2" ht="13">
      <c r="B1044" s="1"/>
    </row>
    <row r="1045" spans="2:2" ht="13">
      <c r="B1045" s="1"/>
    </row>
    <row r="1046" spans="2:2" ht="13">
      <c r="B1046" s="1"/>
    </row>
    <row r="1047" spans="2:2" ht="13">
      <c r="B1047" s="1"/>
    </row>
    <row r="1048" spans="2:2" ht="13">
      <c r="B1048" s="1"/>
    </row>
    <row r="1049" spans="2:2" ht="13">
      <c r="B1049" s="1"/>
    </row>
    <row r="1050" spans="2:2" ht="13">
      <c r="B1050" s="1"/>
    </row>
    <row r="1051" spans="2:2" ht="13">
      <c r="B1051" s="1"/>
    </row>
  </sheetData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Mappings!$A$2:$A$6</xm:f>
          </x14:formula1>
          <xm:sqref>D128:D129 D5:D72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61"/>
  <sheetViews>
    <sheetView workbookViewId="0">
      <selection activeCell="P61" sqref="P61"/>
    </sheetView>
  </sheetViews>
  <sheetFormatPr baseColWidth="10" defaultColWidth="14.5" defaultRowHeight="15.75" customHeight="1"/>
  <cols>
    <col min="1" max="1" width="44.83203125" style="38" customWidth="1"/>
    <col min="5" max="5" width="16.6640625" customWidth="1"/>
    <col min="7" max="7" width="35.33203125" customWidth="1"/>
  </cols>
  <sheetData>
    <row r="1" spans="1:6" ht="13">
      <c r="A1" s="85"/>
      <c r="B1" s="106" t="s">
        <v>255</v>
      </c>
      <c r="C1" s="107" t="s">
        <v>256</v>
      </c>
    </row>
    <row r="2" spans="1:6" ht="14">
      <c r="A2" s="85" t="s">
        <v>18</v>
      </c>
      <c r="B2" s="104">
        <v>4.4000000000000004</v>
      </c>
      <c r="C2" s="87">
        <v>0.15</v>
      </c>
    </row>
    <row r="3" spans="1:6" ht="14">
      <c r="A3" s="86" t="s">
        <v>160</v>
      </c>
      <c r="B3" s="104">
        <v>5.14</v>
      </c>
      <c r="C3" s="87">
        <v>0.15</v>
      </c>
    </row>
    <row r="4" spans="1:6" ht="14">
      <c r="A4" s="86" t="s">
        <v>82</v>
      </c>
      <c r="B4" s="104">
        <v>3.7</v>
      </c>
      <c r="C4" s="87">
        <v>0</v>
      </c>
    </row>
    <row r="5" spans="1:6" ht="14">
      <c r="A5" s="86" t="s">
        <v>91</v>
      </c>
      <c r="B5" s="104">
        <v>0</v>
      </c>
      <c r="C5" s="87">
        <v>0.5</v>
      </c>
    </row>
    <row r="6" spans="1:6" ht="14">
      <c r="A6" s="88" t="s">
        <v>120</v>
      </c>
      <c r="B6" s="105">
        <v>0</v>
      </c>
      <c r="C6" s="47">
        <v>0.8</v>
      </c>
    </row>
    <row r="8" spans="1:6" ht="13">
      <c r="A8" s="89"/>
      <c r="B8" s="101" t="s">
        <v>257</v>
      </c>
    </row>
    <row r="9" spans="1:6" ht="14">
      <c r="A9" s="89" t="s">
        <v>258</v>
      </c>
      <c r="B9" s="101">
        <v>1</v>
      </c>
    </row>
    <row r="10" spans="1:6" ht="14">
      <c r="A10" s="90" t="s">
        <v>259</v>
      </c>
      <c r="B10" s="102">
        <v>2</v>
      </c>
    </row>
    <row r="11" spans="1:6" ht="14">
      <c r="A11" s="90" t="s">
        <v>260</v>
      </c>
      <c r="B11" s="102">
        <v>3</v>
      </c>
    </row>
    <row r="12" spans="1:6" ht="14">
      <c r="A12" s="91" t="s">
        <v>261</v>
      </c>
      <c r="B12" s="103">
        <v>4</v>
      </c>
    </row>
    <row r="13" spans="1:6" ht="13">
      <c r="A13" s="1"/>
      <c r="B13" s="2"/>
    </row>
    <row r="14" spans="1:6" ht="63" customHeight="1">
      <c r="A14" s="59" t="s">
        <v>262</v>
      </c>
      <c r="B14" s="61">
        <v>1600</v>
      </c>
      <c r="C14" s="60"/>
      <c r="D14" s="62" t="s">
        <v>263</v>
      </c>
      <c r="E14" s="297" t="s">
        <v>264</v>
      </c>
      <c r="F14" s="62" t="s">
        <v>265</v>
      </c>
    </row>
    <row r="15" spans="1:6" ht="14">
      <c r="A15" s="59" t="s">
        <v>266</v>
      </c>
      <c r="B15" s="61">
        <f>$B$14*F15</f>
        <v>1360</v>
      </c>
      <c r="C15" s="60" t="s">
        <v>199</v>
      </c>
      <c r="D15" s="60">
        <v>0.85</v>
      </c>
      <c r="E15" s="298">
        <v>1</v>
      </c>
      <c r="F15" s="60">
        <f>E15*D15</f>
        <v>0.85</v>
      </c>
    </row>
    <row r="16" spans="1:6" ht="14">
      <c r="A16" s="59" t="s">
        <v>267</v>
      </c>
      <c r="B16" s="61">
        <f>$B$14*F16</f>
        <v>960</v>
      </c>
      <c r="C16" s="60" t="s">
        <v>200</v>
      </c>
      <c r="D16" s="60">
        <v>0.6</v>
      </c>
      <c r="E16" s="298">
        <v>1</v>
      </c>
      <c r="F16" s="60">
        <f>E16*D16</f>
        <v>0.6</v>
      </c>
    </row>
    <row r="17" spans="1:7" ht="15.75" customHeight="1">
      <c r="A17" s="62" t="s">
        <v>268</v>
      </c>
      <c r="B17" s="61">
        <f>$B$14*F17</f>
        <v>719.99999999999989</v>
      </c>
      <c r="C17" s="60" t="s">
        <v>269</v>
      </c>
      <c r="D17" s="60">
        <v>0.6</v>
      </c>
      <c r="E17" s="298">
        <v>0.75</v>
      </c>
      <c r="F17" s="60">
        <f>E17*D17</f>
        <v>0.44999999999999996</v>
      </c>
    </row>
    <row r="18" spans="1:7" ht="15.75" customHeight="1">
      <c r="A18" s="62" t="s">
        <v>270</v>
      </c>
      <c r="B18" s="61">
        <f>$B$14*F18</f>
        <v>480</v>
      </c>
      <c r="C18" s="60" t="s">
        <v>271</v>
      </c>
      <c r="D18" s="60">
        <v>0.6</v>
      </c>
      <c r="E18" s="298">
        <v>0.5</v>
      </c>
      <c r="F18" s="60">
        <f>E18*D18</f>
        <v>0.3</v>
      </c>
    </row>
    <row r="21" spans="1:7" ht="27.75" customHeight="1">
      <c r="A21" s="92" t="s">
        <v>272</v>
      </c>
      <c r="B21" s="183"/>
      <c r="C21" s="184" t="s">
        <v>273</v>
      </c>
      <c r="D21" s="184" t="s">
        <v>274</v>
      </c>
      <c r="E21" s="183" t="s">
        <v>275</v>
      </c>
      <c r="F21" s="183" t="s">
        <v>276</v>
      </c>
      <c r="G21" s="183" t="s">
        <v>277</v>
      </c>
    </row>
    <row r="22" spans="1:7" ht="27.75" customHeight="1">
      <c r="A22" s="92" t="s">
        <v>278</v>
      </c>
      <c r="B22" s="183"/>
      <c r="C22" s="184">
        <v>15</v>
      </c>
      <c r="D22" s="184"/>
      <c r="E22" s="183"/>
      <c r="F22" s="183"/>
      <c r="G22" s="183"/>
    </row>
    <row r="23" spans="1:7" ht="27.75" customHeight="1">
      <c r="A23" s="92" t="s">
        <v>279</v>
      </c>
      <c r="B23" s="183"/>
      <c r="C23" s="184">
        <v>20</v>
      </c>
      <c r="D23" s="184"/>
      <c r="E23" s="183"/>
      <c r="F23" s="183">
        <v>40</v>
      </c>
      <c r="G23" s="183"/>
    </row>
    <row r="24" spans="1:7" ht="15.75" customHeight="1">
      <c r="A24" s="184" t="s">
        <v>280</v>
      </c>
      <c r="B24" s="81">
        <v>15</v>
      </c>
      <c r="C24" s="183"/>
      <c r="D24" s="183"/>
      <c r="E24" s="183"/>
      <c r="F24" s="183"/>
      <c r="G24" s="183"/>
    </row>
    <row r="25" spans="1:7" ht="15.75" customHeight="1">
      <c r="A25" s="184" t="s">
        <v>281</v>
      </c>
      <c r="B25" s="81">
        <v>20</v>
      </c>
      <c r="C25" s="183"/>
      <c r="D25" s="183"/>
      <c r="E25" s="183"/>
      <c r="F25" s="183"/>
      <c r="G25" s="183"/>
    </row>
    <row r="26" spans="1:7" ht="15.75" customHeight="1">
      <c r="A26" s="184" t="s">
        <v>282</v>
      </c>
      <c r="B26" s="81">
        <v>40</v>
      </c>
      <c r="C26" s="183"/>
      <c r="D26" s="183"/>
      <c r="E26" s="183"/>
      <c r="F26" s="183"/>
      <c r="G26" s="183"/>
    </row>
    <row r="27" spans="1:7" ht="15.75" customHeight="1">
      <c r="A27" s="185" t="s">
        <v>283</v>
      </c>
      <c r="B27" s="386" t="s">
        <v>415</v>
      </c>
      <c r="C27" s="183"/>
      <c r="D27" s="183"/>
      <c r="E27" s="183"/>
      <c r="F27" s="183"/>
      <c r="G27" s="183"/>
    </row>
    <row r="28" spans="1:7" ht="15.75" customHeight="1">
      <c r="A28" s="184"/>
      <c r="B28" s="81"/>
      <c r="C28" s="183"/>
      <c r="D28" s="183"/>
      <c r="E28" s="183"/>
      <c r="F28" s="183"/>
      <c r="G28" s="183"/>
    </row>
    <row r="29" spans="1:7" ht="15.75" customHeight="1">
      <c r="A29" s="184"/>
      <c r="B29" s="81"/>
      <c r="C29" s="183"/>
      <c r="D29" s="183"/>
      <c r="E29" s="183"/>
      <c r="F29" s="183"/>
      <c r="G29" s="183"/>
    </row>
    <row r="30" spans="1:7" ht="15.75" customHeight="1">
      <c r="A30" s="184"/>
      <c r="B30" s="81"/>
      <c r="C30" s="183"/>
      <c r="D30" s="183"/>
      <c r="E30" s="183"/>
      <c r="F30" s="183"/>
      <c r="G30" s="183"/>
    </row>
    <row r="32" spans="1:7" ht="31.5" customHeight="1">
      <c r="A32" s="83" t="s">
        <v>284</v>
      </c>
      <c r="B32" s="84">
        <v>15</v>
      </c>
    </row>
    <row r="34" spans="1:11" ht="15.75" customHeight="1">
      <c r="A34" s="235" t="s">
        <v>285</v>
      </c>
      <c r="B34" s="236">
        <f>B35*B36</f>
        <v>18</v>
      </c>
      <c r="C34" s="236" t="s">
        <v>286</v>
      </c>
      <c r="D34" s="236"/>
      <c r="E34" s="236"/>
    </row>
    <row r="35" spans="1:11" ht="15.75" customHeight="1">
      <c r="A35" s="321" t="s">
        <v>287</v>
      </c>
      <c r="B35" s="322">
        <v>18</v>
      </c>
      <c r="C35" s="322"/>
      <c r="D35" s="322"/>
      <c r="E35" s="322"/>
    </row>
    <row r="36" spans="1:11" ht="15.75" customHeight="1">
      <c r="A36" s="235" t="s">
        <v>288</v>
      </c>
      <c r="B36" s="236">
        <v>1</v>
      </c>
      <c r="C36" s="236"/>
      <c r="D36" s="236"/>
      <c r="E36" s="236"/>
    </row>
    <row r="38" spans="1:11" ht="15.75" customHeight="1">
      <c r="A38" s="299" t="s">
        <v>289</v>
      </c>
      <c r="B38" s="300">
        <v>2</v>
      </c>
    </row>
    <row r="39" spans="1:11" ht="15.75" customHeight="1">
      <c r="A39" s="301" t="s">
        <v>290</v>
      </c>
      <c r="B39" s="302">
        <v>1</v>
      </c>
    </row>
    <row r="44" spans="1:11" ht="15.75" customHeight="1">
      <c r="A44" s="93" t="s">
        <v>291</v>
      </c>
      <c r="B44" s="94"/>
      <c r="C44" s="95" t="s">
        <v>292</v>
      </c>
      <c r="D44" s="95"/>
      <c r="E44" s="93" t="s">
        <v>292</v>
      </c>
      <c r="F44" s="93"/>
      <c r="G44" s="95"/>
      <c r="H44" s="95"/>
      <c r="I44" s="95"/>
      <c r="J44" s="95"/>
      <c r="K44" s="95"/>
    </row>
    <row r="45" spans="1:11" ht="15.75" customHeight="1">
      <c r="A45" s="93" t="s">
        <v>293</v>
      </c>
      <c r="B45" s="94" t="s">
        <v>294</v>
      </c>
      <c r="C45" s="95" t="s">
        <v>295</v>
      </c>
      <c r="D45" s="96" t="s">
        <v>296</v>
      </c>
      <c r="E45" s="97" t="s">
        <v>297</v>
      </c>
      <c r="F45" s="97" t="s">
        <v>298</v>
      </c>
      <c r="G45" s="95" t="s">
        <v>299</v>
      </c>
      <c r="H45" s="95" t="s">
        <v>300</v>
      </c>
      <c r="I45" s="95" t="s">
        <v>301</v>
      </c>
      <c r="J45" s="95" t="s">
        <v>302</v>
      </c>
      <c r="K45" s="95" t="s">
        <v>303</v>
      </c>
    </row>
    <row r="46" spans="1:11" ht="15.75" customHeight="1">
      <c r="A46" s="93" t="s">
        <v>304</v>
      </c>
      <c r="B46" s="94"/>
      <c r="C46" s="98"/>
      <c r="D46" s="95"/>
      <c r="E46" s="95"/>
      <c r="F46" s="95"/>
      <c r="G46" s="82"/>
      <c r="H46" s="95"/>
      <c r="I46" s="95"/>
      <c r="J46" s="95"/>
      <c r="K46" s="95"/>
    </row>
    <row r="47" spans="1:11" ht="15.75" customHeight="1">
      <c r="A47" s="93" t="s">
        <v>305</v>
      </c>
      <c r="B47" s="94"/>
      <c r="C47" s="323"/>
      <c r="D47" s="99"/>
      <c r="E47" s="100"/>
      <c r="F47" s="100"/>
      <c r="G47" s="95"/>
      <c r="H47" s="95"/>
      <c r="I47" s="95"/>
      <c r="J47" s="95"/>
      <c r="K47" s="95"/>
    </row>
    <row r="48" spans="1:11" ht="15.75" customHeight="1">
      <c r="A48" s="93" t="s">
        <v>306</v>
      </c>
      <c r="B48" s="94"/>
      <c r="C48" s="95"/>
      <c r="D48" s="95"/>
      <c r="E48" s="93"/>
      <c r="F48" s="93"/>
      <c r="G48" s="95"/>
      <c r="H48" s="95"/>
      <c r="I48" s="95"/>
      <c r="J48" s="95"/>
      <c r="K48" s="95"/>
    </row>
    <row r="49" spans="1:14" ht="15.75" customHeight="1">
      <c r="A49" s="93" t="s">
        <v>307</v>
      </c>
      <c r="B49" s="94"/>
      <c r="C49" s="95"/>
      <c r="D49" s="95"/>
      <c r="E49" s="93"/>
      <c r="F49" s="93"/>
      <c r="G49" s="95"/>
      <c r="H49" s="95"/>
      <c r="I49" s="95"/>
      <c r="J49" s="95"/>
      <c r="K49" s="95"/>
    </row>
    <row r="50" spans="1:14" ht="15.75" customHeight="1">
      <c r="A50" s="93"/>
      <c r="B50" s="94"/>
      <c r="C50" s="95"/>
      <c r="D50" s="95"/>
      <c r="E50" s="93"/>
      <c r="F50" s="93"/>
      <c r="G50" s="95"/>
      <c r="H50" s="95"/>
      <c r="I50" s="95"/>
      <c r="J50" s="95"/>
      <c r="K50" s="95"/>
    </row>
    <row r="51" spans="1:14" ht="15.75" customHeight="1">
      <c r="A51" s="93"/>
      <c r="B51" s="94"/>
      <c r="C51" s="95"/>
      <c r="D51" s="95"/>
      <c r="E51" s="93"/>
      <c r="F51" s="93"/>
      <c r="G51" s="95"/>
      <c r="H51" s="95"/>
      <c r="I51" s="95"/>
      <c r="J51" s="95"/>
      <c r="K51" s="95"/>
    </row>
    <row r="52" spans="1:14" ht="15.75" customHeight="1">
      <c r="A52" s="93"/>
      <c r="B52" s="94"/>
      <c r="C52" s="95"/>
      <c r="D52" s="95"/>
      <c r="E52" s="93"/>
      <c r="F52" s="93"/>
      <c r="G52" s="95"/>
      <c r="H52" s="95"/>
      <c r="I52" s="95"/>
      <c r="J52" s="95"/>
      <c r="K52" s="95"/>
    </row>
    <row r="53" spans="1:14" ht="15.75" customHeight="1">
      <c r="A53" s="93"/>
      <c r="B53" s="94"/>
      <c r="C53" s="95"/>
      <c r="D53" s="95"/>
      <c r="E53" s="93"/>
      <c r="F53" s="93"/>
      <c r="G53" s="95"/>
      <c r="H53" s="95"/>
      <c r="I53" s="95"/>
      <c r="J53" s="95"/>
      <c r="K53" s="95"/>
    </row>
    <row r="54" spans="1:14" ht="15.75" customHeight="1">
      <c r="A54" s="93"/>
      <c r="B54" s="94"/>
      <c r="C54" s="95"/>
      <c r="D54" s="95"/>
      <c r="E54" s="93"/>
      <c r="F54" s="93"/>
      <c r="G54" s="95"/>
      <c r="H54" s="95"/>
      <c r="I54" s="95"/>
      <c r="J54" s="95"/>
      <c r="K54" s="95"/>
    </row>
    <row r="55" spans="1:14" ht="15.75" customHeight="1">
      <c r="A55" s="93"/>
      <c r="B55" s="94"/>
      <c r="C55" s="95"/>
      <c r="D55" s="95"/>
      <c r="E55" s="93"/>
      <c r="F55" s="93"/>
      <c r="G55" s="95"/>
      <c r="H55" s="95"/>
      <c r="I55" s="95"/>
      <c r="J55" s="95"/>
      <c r="K55" s="95"/>
    </row>
    <row r="56" spans="1:14" ht="15.75" customHeight="1">
      <c r="A56" s="93"/>
      <c r="B56" s="94"/>
      <c r="C56" s="95"/>
      <c r="D56" s="95"/>
      <c r="E56" s="93"/>
      <c r="F56" s="93"/>
      <c r="G56" s="95"/>
      <c r="H56" s="95"/>
      <c r="I56" s="95"/>
      <c r="J56" s="95"/>
      <c r="K56" s="95"/>
    </row>
    <row r="58" spans="1:14" ht="15.75" customHeight="1">
      <c r="A58" s="62" t="s">
        <v>308</v>
      </c>
      <c r="B58" s="60" t="s">
        <v>309</v>
      </c>
      <c r="C58" s="60" t="s">
        <v>310</v>
      </c>
      <c r="D58" s="60" t="s">
        <v>296</v>
      </c>
      <c r="E58" s="60" t="s">
        <v>297</v>
      </c>
      <c r="F58" s="60" t="s">
        <v>298</v>
      </c>
      <c r="G58" s="60"/>
      <c r="H58" s="60"/>
      <c r="I58" s="60" t="s">
        <v>311</v>
      </c>
      <c r="J58" s="60" t="s">
        <v>312</v>
      </c>
      <c r="K58" s="60" t="s">
        <v>303</v>
      </c>
      <c r="L58" s="60" t="s">
        <v>313</v>
      </c>
      <c r="M58" s="60" t="s">
        <v>314</v>
      </c>
      <c r="N58" s="60" t="s">
        <v>13</v>
      </c>
    </row>
    <row r="59" spans="1:14" ht="15.75" customHeight="1">
      <c r="A59" s="62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</row>
    <row r="60" spans="1:14" ht="15.75" customHeight="1">
      <c r="A60" s="62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</row>
    <row r="61" spans="1:14" ht="15.75" customHeight="1">
      <c r="A61" s="62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F37A-95D6-4AEC-8BD7-BCA651C2588B}">
  <dimension ref="A1:T27"/>
  <sheetViews>
    <sheetView workbookViewId="0">
      <selection activeCell="A23" sqref="A23"/>
    </sheetView>
  </sheetViews>
  <sheetFormatPr baseColWidth="10" defaultColWidth="8.83203125" defaultRowHeight="13"/>
  <cols>
    <col min="4" max="4" width="10" style="38" customWidth="1"/>
    <col min="10" max="10" width="9.1640625" style="38"/>
    <col min="16" max="16" width="9.1640625" style="310"/>
    <col min="17" max="17" width="11.1640625" customWidth="1"/>
    <col min="18" max="18" width="12.5" customWidth="1"/>
    <col min="19" max="19" width="12.1640625" customWidth="1"/>
    <col min="20" max="20" width="13.6640625" customWidth="1"/>
  </cols>
  <sheetData>
    <row r="1" spans="1:20" ht="28">
      <c r="C1" s="38" t="s">
        <v>315</v>
      </c>
      <c r="D1" s="38" t="s">
        <v>316</v>
      </c>
      <c r="E1" s="335" t="s">
        <v>317</v>
      </c>
      <c r="F1" t="s">
        <v>318</v>
      </c>
      <c r="G1" t="s">
        <v>319</v>
      </c>
      <c r="H1" t="s">
        <v>320</v>
      </c>
      <c r="I1" t="s">
        <v>321</v>
      </c>
      <c r="J1" s="310" t="s">
        <v>322</v>
      </c>
      <c r="K1" t="s">
        <v>323</v>
      </c>
      <c r="L1" t="s">
        <v>324</v>
      </c>
      <c r="M1" t="s">
        <v>325</v>
      </c>
      <c r="N1" t="s">
        <v>326</v>
      </c>
      <c r="O1" t="s">
        <v>327</v>
      </c>
      <c r="P1" s="310" t="s">
        <v>328</v>
      </c>
      <c r="Q1" t="s">
        <v>329</v>
      </c>
      <c r="R1" t="s">
        <v>330</v>
      </c>
      <c r="S1" t="s">
        <v>331</v>
      </c>
      <c r="T1" t="s">
        <v>332</v>
      </c>
    </row>
    <row r="2" spans="1:20">
      <c r="A2" s="46"/>
      <c r="B2" s="46"/>
      <c r="C2" s="46"/>
      <c r="D2" s="338"/>
      <c r="E2" s="339"/>
      <c r="F2" s="46"/>
      <c r="G2" s="46"/>
      <c r="H2" s="46"/>
      <c r="I2" s="46"/>
      <c r="J2" s="340"/>
      <c r="K2" s="46"/>
      <c r="L2" s="46"/>
      <c r="M2" s="46"/>
      <c r="N2" s="46"/>
      <c r="O2" s="46"/>
      <c r="P2" s="340"/>
    </row>
    <row r="3" spans="1:20">
      <c r="A3" s="2"/>
      <c r="E3" s="335"/>
      <c r="J3" s="310"/>
    </row>
    <row r="4" spans="1:20">
      <c r="A4" s="2"/>
      <c r="E4" s="335"/>
      <c r="J4" s="310"/>
    </row>
    <row r="5" spans="1:20">
      <c r="A5" s="2"/>
      <c r="E5" s="335"/>
      <c r="J5" s="310"/>
    </row>
    <row r="6" spans="1:20">
      <c r="A6" s="2"/>
      <c r="E6" s="335"/>
      <c r="J6" s="310"/>
    </row>
    <row r="7" spans="1:20">
      <c r="A7" s="2"/>
      <c r="E7" s="335"/>
      <c r="J7" s="310"/>
    </row>
    <row r="8" spans="1:20">
      <c r="A8" s="2" t="s">
        <v>9</v>
      </c>
      <c r="C8">
        <v>1</v>
      </c>
      <c r="D8" s="38">
        <v>1</v>
      </c>
      <c r="E8" s="387" t="s">
        <v>140</v>
      </c>
      <c r="J8" s="310"/>
      <c r="K8" s="49" t="s">
        <v>48</v>
      </c>
    </row>
    <row r="9" spans="1:20">
      <c r="A9" s="2"/>
      <c r="E9" s="335"/>
      <c r="J9" s="310"/>
    </row>
    <row r="10" spans="1:20">
      <c r="A10" s="2"/>
      <c r="E10" s="335"/>
      <c r="J10" s="310"/>
    </row>
    <row r="11" spans="1:20">
      <c r="A11" s="2"/>
      <c r="E11" s="335"/>
      <c r="J11" s="310"/>
    </row>
    <row r="12" spans="1:20">
      <c r="A12" s="2"/>
      <c r="E12" s="335"/>
      <c r="J12" s="310"/>
    </row>
    <row r="13" spans="1:20">
      <c r="A13" s="2"/>
      <c r="E13" s="335"/>
      <c r="J13" s="310"/>
    </row>
    <row r="14" spans="1:20">
      <c r="A14" s="2"/>
      <c r="E14" s="335"/>
      <c r="J14" s="310"/>
    </row>
    <row r="15" spans="1:20">
      <c r="A15" s="2"/>
      <c r="E15" s="335"/>
      <c r="J15" s="310"/>
    </row>
    <row r="16" spans="1:20">
      <c r="A16" s="2"/>
      <c r="E16" s="335"/>
      <c r="J16" s="310"/>
    </row>
    <row r="17" spans="1:16">
      <c r="A17" s="2"/>
      <c r="E17" s="335"/>
      <c r="J17" s="310"/>
    </row>
    <row r="18" spans="1:16">
      <c r="A18" s="2"/>
      <c r="E18" s="335"/>
      <c r="J18" s="310"/>
    </row>
    <row r="19" spans="1:16">
      <c r="A19" s="2"/>
      <c r="E19" s="335"/>
      <c r="J19" s="310"/>
    </row>
    <row r="20" spans="1:16">
      <c r="E20" s="335"/>
      <c r="J20" s="310"/>
    </row>
    <row r="21" spans="1:16">
      <c r="A21" s="68"/>
      <c r="B21" s="68"/>
      <c r="C21" s="68"/>
      <c r="D21" s="187"/>
      <c r="E21" s="336"/>
      <c r="F21" s="68"/>
      <c r="G21" s="68"/>
      <c r="H21" s="68"/>
      <c r="I21" s="68"/>
      <c r="J21" s="337"/>
      <c r="K21" s="68"/>
      <c r="L21" s="68"/>
      <c r="M21" s="68"/>
      <c r="N21" s="68"/>
      <c r="O21" s="68"/>
      <c r="P21" s="337"/>
    </row>
    <row r="22" spans="1:16">
      <c r="A22" t="s">
        <v>333</v>
      </c>
      <c r="E22" s="335"/>
      <c r="J22" s="310"/>
    </row>
    <row r="23" spans="1:16">
      <c r="E23" s="335"/>
      <c r="J23" s="310"/>
    </row>
    <row r="24" spans="1:16">
      <c r="E24" s="335"/>
      <c r="J24" s="310"/>
    </row>
    <row r="25" spans="1:16">
      <c r="E25" s="335"/>
      <c r="J25" s="310"/>
    </row>
    <row r="26" spans="1:16">
      <c r="E26" s="335"/>
      <c r="J26" s="310"/>
    </row>
    <row r="27" spans="1:16">
      <c r="E27" s="335"/>
      <c r="J27" s="3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32"/>
  <sheetViews>
    <sheetView workbookViewId="0">
      <selection activeCell="E22" sqref="E22"/>
    </sheetView>
  </sheetViews>
  <sheetFormatPr baseColWidth="10" defaultColWidth="14.5" defaultRowHeight="15.75" customHeight="1"/>
  <cols>
    <col min="3" max="3" width="4.5" customWidth="1"/>
    <col min="4" max="4" width="5.33203125" customWidth="1"/>
    <col min="5" max="5" width="4.83203125" customWidth="1"/>
    <col min="6" max="10" width="4.5" customWidth="1"/>
    <col min="11" max="11" width="5.1640625" customWidth="1"/>
  </cols>
  <sheetData>
    <row r="1" spans="1:20" ht="13">
      <c r="A1" s="6"/>
      <c r="B1" s="7" t="s">
        <v>522</v>
      </c>
      <c r="C1" s="388"/>
      <c r="D1" s="7" t="s">
        <v>9</v>
      </c>
      <c r="E1" s="7"/>
      <c r="F1" s="7"/>
      <c r="G1" s="7"/>
      <c r="H1" s="7"/>
      <c r="I1" s="7"/>
      <c r="J1" s="7"/>
      <c r="K1" s="14"/>
      <c r="L1" s="7" t="s">
        <v>519</v>
      </c>
      <c r="M1" s="7"/>
      <c r="N1" s="7"/>
      <c r="O1" s="7"/>
      <c r="P1" s="8"/>
    </row>
    <row r="2" spans="1:20" ht="13">
      <c r="A2" s="11" t="s">
        <v>521</v>
      </c>
      <c r="B2" s="12" t="s">
        <v>523</v>
      </c>
      <c r="C2" s="389">
        <f t="shared" ref="C2:D2" si="0">SUM(C3:C24)</f>
        <v>1</v>
      </c>
      <c r="D2" s="12">
        <f t="shared" si="0"/>
        <v>0</v>
      </c>
      <c r="E2" s="12"/>
      <c r="F2" s="12"/>
      <c r="G2" s="12"/>
      <c r="H2" s="12"/>
      <c r="I2" s="12"/>
      <c r="J2" s="12"/>
      <c r="K2" s="373"/>
      <c r="L2" s="12"/>
      <c r="M2" s="12"/>
      <c r="N2" s="12"/>
      <c r="O2" s="12"/>
      <c r="P2" s="13"/>
      <c r="Q2" s="12"/>
      <c r="R2" s="12"/>
      <c r="S2" s="12"/>
      <c r="T2" s="12"/>
    </row>
    <row r="3" spans="1:20" ht="13">
      <c r="A3" s="320"/>
      <c r="B3" s="20"/>
      <c r="C3" s="390"/>
      <c r="D3" s="2"/>
      <c r="K3" s="15"/>
      <c r="P3" s="10"/>
    </row>
    <row r="4" spans="1:20" ht="13">
      <c r="A4" s="9"/>
      <c r="B4" s="2"/>
      <c r="C4" s="390"/>
      <c r="H4" s="2"/>
      <c r="K4" s="15"/>
      <c r="P4" s="10"/>
    </row>
    <row r="5" spans="1:20" ht="13">
      <c r="A5" s="9" t="s">
        <v>531</v>
      </c>
      <c r="B5" s="2"/>
      <c r="C5" s="391">
        <v>1</v>
      </c>
      <c r="K5" s="15"/>
      <c r="P5" s="10"/>
    </row>
    <row r="6" spans="1:20" ht="13">
      <c r="A6" s="9"/>
      <c r="B6" s="2"/>
      <c r="C6" s="390"/>
      <c r="I6" s="2"/>
      <c r="J6" s="2"/>
      <c r="K6" s="15"/>
      <c r="P6" s="10"/>
    </row>
    <row r="7" spans="1:20" ht="13">
      <c r="A7" s="9"/>
      <c r="B7" s="2"/>
      <c r="C7" s="390"/>
      <c r="E7" s="2"/>
      <c r="K7" s="15"/>
      <c r="P7" s="10"/>
    </row>
    <row r="8" spans="1:20" ht="13">
      <c r="A8" s="9"/>
      <c r="B8" s="2"/>
      <c r="C8" s="390"/>
      <c r="F8" s="2"/>
      <c r="K8" s="15"/>
      <c r="P8" s="10"/>
    </row>
    <row r="9" spans="1:20" ht="13">
      <c r="A9" s="9"/>
      <c r="B9" s="2"/>
      <c r="C9" s="390"/>
      <c r="E9" s="2"/>
      <c r="K9" s="15"/>
      <c r="P9" s="10"/>
    </row>
    <row r="10" spans="1:20" ht="13">
      <c r="A10" s="9"/>
      <c r="B10" s="2"/>
      <c r="C10" s="390"/>
      <c r="K10" s="15"/>
      <c r="P10" s="10"/>
    </row>
    <row r="11" spans="1:20" ht="13">
      <c r="A11" s="9"/>
      <c r="B11" s="2"/>
      <c r="C11" s="390"/>
      <c r="I11" s="2"/>
      <c r="J11" s="2"/>
      <c r="K11" s="15"/>
      <c r="P11" s="10"/>
    </row>
    <row r="12" spans="1:20" ht="13">
      <c r="A12" s="17" t="s">
        <v>520</v>
      </c>
      <c r="B12" s="15"/>
      <c r="C12" s="392"/>
      <c r="D12" s="15"/>
      <c r="E12" s="15"/>
      <c r="F12" s="15"/>
      <c r="G12" s="15"/>
      <c r="H12" s="15"/>
      <c r="I12" s="15"/>
      <c r="J12" s="15"/>
      <c r="K12" s="15"/>
      <c r="P12" s="10"/>
    </row>
    <row r="13" spans="1:20" ht="13">
      <c r="A13" s="9"/>
      <c r="B13" s="2"/>
      <c r="C13" s="390"/>
      <c r="F13" s="16"/>
      <c r="P13" s="10"/>
    </row>
    <row r="14" spans="1:20" ht="13">
      <c r="A14" s="9"/>
      <c r="B14" s="2"/>
      <c r="C14" s="390"/>
      <c r="G14" s="16"/>
      <c r="P14" s="10"/>
    </row>
    <row r="15" spans="1:20" ht="13">
      <c r="A15" s="9"/>
      <c r="C15" s="390"/>
      <c r="P15" s="10"/>
    </row>
    <row r="16" spans="1:20" ht="13">
      <c r="A16" s="9"/>
      <c r="C16" s="390"/>
      <c r="P16" s="10"/>
    </row>
    <row r="17" spans="1:16" ht="13">
      <c r="A17" s="9"/>
      <c r="C17" s="390"/>
      <c r="P17" s="10"/>
    </row>
    <row r="18" spans="1:16" ht="13">
      <c r="C18" s="390"/>
      <c r="P18" s="10"/>
    </row>
    <row r="19" spans="1:16" ht="13">
      <c r="A19" s="9"/>
      <c r="C19" s="390"/>
      <c r="P19" s="10"/>
    </row>
    <row r="20" spans="1:16" ht="13">
      <c r="A20" s="9"/>
      <c r="C20" s="390"/>
      <c r="P20" s="10"/>
    </row>
    <row r="21" spans="1:16" ht="13">
      <c r="A21" s="9"/>
      <c r="C21" s="390"/>
      <c r="P21" s="10"/>
    </row>
    <row r="22" spans="1:16" ht="13">
      <c r="A22" s="9"/>
      <c r="C22" s="390"/>
      <c r="P22" s="10"/>
    </row>
    <row r="23" spans="1:16" ht="13">
      <c r="A23" s="9"/>
      <c r="C23" s="390"/>
      <c r="P23" s="10"/>
    </row>
    <row r="24" spans="1:16" ht="13">
      <c r="A24" s="11"/>
      <c r="B24" s="12"/>
      <c r="C24" s="38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5" spans="1:16" ht="13">
      <c r="A25" s="2"/>
      <c r="L25" s="2" t="s">
        <v>334</v>
      </c>
    </row>
    <row r="27" spans="1:16" ht="13">
      <c r="A27" s="2" t="s">
        <v>335</v>
      </c>
    </row>
    <row r="28" spans="1:16" ht="13">
      <c r="A28" s="2" t="s">
        <v>336</v>
      </c>
    </row>
    <row r="29" spans="1:16" ht="13">
      <c r="A29" s="2" t="s">
        <v>337</v>
      </c>
    </row>
    <row r="30" spans="1:16" ht="13">
      <c r="A30" s="2" t="s">
        <v>338</v>
      </c>
    </row>
    <row r="31" spans="1:16" ht="13">
      <c r="A31" s="2" t="s">
        <v>339</v>
      </c>
    </row>
    <row r="32" spans="1:16" ht="13">
      <c r="A32" s="2" t="s">
        <v>340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50a831-3a9d-4e0b-bbb4-d40fb62fbd2b" xsi:nil="true"/>
    <lcf76f155ced4ddcb4097134ff3c332f xmlns="3d31ebe0-dd2a-4e7a-a507-dafc9c129f12">
      <Terms xmlns="http://schemas.microsoft.com/office/infopath/2007/PartnerControls"/>
    </lcf76f155ced4ddcb4097134ff3c332f>
    <SharedWithUsers xmlns="7c0afdb8-f191-455d-8a02-073134b0f431">
      <UserInfo>
        <DisplayName>CS teaching teams Members</DisplayName>
        <AccountId>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A08E1E91A2DF44AD104B99B3793310" ma:contentTypeVersion="15" ma:contentTypeDescription="Create a new document." ma:contentTypeScope="" ma:versionID="e0743be7e3628deec1a80f0bcc3f0dfe">
  <xsd:schema xmlns:xsd="http://www.w3.org/2001/XMLSchema" xmlns:xs="http://www.w3.org/2001/XMLSchema" xmlns:p="http://schemas.microsoft.com/office/2006/metadata/properties" xmlns:ns2="3d31ebe0-dd2a-4e7a-a507-dafc9c129f12" xmlns:ns3="7c0afdb8-f191-455d-8a02-073134b0f431" xmlns:ns4="2450a831-3a9d-4e0b-bbb4-d40fb62fbd2b" targetNamespace="http://schemas.microsoft.com/office/2006/metadata/properties" ma:root="true" ma:fieldsID="fe2e82a1f9f106377f4412a0d6fd8393" ns2:_="" ns3:_="" ns4:_="">
    <xsd:import namespace="3d31ebe0-dd2a-4e7a-a507-dafc9c129f12"/>
    <xsd:import namespace="7c0afdb8-f191-455d-8a02-073134b0f431"/>
    <xsd:import namespace="2450a831-3a9d-4e0b-bbb4-d40fb62fbd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31ebe0-dd2a-4e7a-a507-dafc9c129f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507c90d-3ac7-4967-848a-ba06276b17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0afdb8-f191-455d-8a02-073134b0f4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0a831-3a9d-4e0b-bbb4-d40fb62fbd2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2c848f91-cdb9-4a1c-9d70-fd806ad96433}" ma:internalName="TaxCatchAll" ma:showField="CatchAllData" ma:web="7c0afdb8-f191-455d-8a02-073134b0f4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EE0AF7-7F95-4722-BF69-58D272FE2328}">
  <ds:schemaRefs>
    <ds:schemaRef ds:uri="http://schemas.microsoft.com/office/2006/metadata/properties"/>
    <ds:schemaRef ds:uri="http://schemas.microsoft.com/office/infopath/2007/PartnerControls"/>
    <ds:schemaRef ds:uri="2450a831-3a9d-4e0b-bbb4-d40fb62fbd2b"/>
    <ds:schemaRef ds:uri="3d31ebe0-dd2a-4e7a-a507-dafc9c129f12"/>
    <ds:schemaRef ds:uri="7c0afdb8-f191-455d-8a02-073134b0f431"/>
  </ds:schemaRefs>
</ds:datastoreItem>
</file>

<file path=customXml/itemProps2.xml><?xml version="1.0" encoding="utf-8"?>
<ds:datastoreItem xmlns:ds="http://schemas.openxmlformats.org/officeDocument/2006/customXml" ds:itemID="{D6CB253D-C93A-47C8-9CAD-812673BF6F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934934-578A-4D67-916D-A1FC6A3354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31ebe0-dd2a-4e7a-a507-dafc9c129f12"/>
    <ds:schemaRef ds:uri="7c0afdb8-f191-455d-8a02-073134b0f431"/>
    <ds:schemaRef ds:uri="2450a831-3a9d-4e0b-bbb4-d40fb62fbd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StaffvModules</vt:lpstr>
      <vt:lpstr>JD</vt:lpstr>
      <vt:lpstr>JB</vt:lpstr>
      <vt:lpstr>MC</vt:lpstr>
      <vt:lpstr>Staff</vt:lpstr>
      <vt:lpstr>TotalWork</vt:lpstr>
      <vt:lpstr>Mappings</vt:lpstr>
      <vt:lpstr>Examining</vt:lpstr>
      <vt:lpstr>Mentoring</vt:lpstr>
      <vt:lpstr>PeerObs</vt:lpstr>
      <vt:lpstr>Outreach</vt:lpstr>
      <vt:lpstr>ProjPlanning</vt:lpstr>
      <vt:lpstr>ProjActual</vt:lpstr>
      <vt:lpstr>ProjHons</vt:lpstr>
      <vt:lpstr>ProjHonsByStaff</vt:lpstr>
      <vt:lpstr>ProjMEng</vt:lpstr>
      <vt:lpstr>ProjMScCSec</vt:lpstr>
      <vt:lpstr>ProjMScAI</vt:lpstr>
      <vt:lpstr>ProjMScIT</vt:lpstr>
      <vt:lpstr>ProjSoftEng</vt:lpstr>
      <vt:lpstr>ProjCalculations</vt:lpstr>
      <vt:lpstr>ProjInfo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2022-01-31T13:45:03Z</dcterms:created>
  <dcterms:modified xsi:type="dcterms:W3CDTF">2023-05-31T10:50:18Z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0x01010055A08E1E91A2DF44AD104B99B3793310</vt:lpwstr>
  </property>
  <property fmtid="{D5CDD505-2E9C-101B-9397-08002B2CF9AE}" pid="3" name="MediaServiceImageTags">
    <vt:lpwstr/>
  </property>
</Properties>
</file>