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560" activeTab="1"/>
  </bookViews>
  <sheets>
    <sheet name="工业公司比较表格（标准）" sheetId="1" r:id="rId1"/>
    <sheet name="资产负债表损益分析" sheetId="12" r:id="rId2"/>
    <sheet name="常见公司比较分析表格" sheetId="11" r:id="rId3"/>
    <sheet name="技术分析" sheetId="3" r:id="rId4"/>
    <sheet name="风险分析" sheetId="5" r:id="rId5"/>
    <sheet name="指标选股" sheetId="6" r:id="rId6"/>
    <sheet name="企业债券评级" sheetId="7" r:id="rId7"/>
    <sheet name="个股选股" sheetId="8" r:id="rId8"/>
    <sheet name="损益表" sheetId="9" r:id="rId9"/>
  </sheets>
  <calcPr calcId="162913"/>
</workbook>
</file>

<file path=xl/calcChain.xml><?xml version="1.0" encoding="utf-8"?>
<calcChain xmlns="http://schemas.openxmlformats.org/spreadsheetml/2006/main">
  <c r="D70" i="12" l="1"/>
  <c r="C70" i="12"/>
  <c r="D69" i="12"/>
  <c r="C69" i="12"/>
  <c r="D68" i="12"/>
  <c r="C68" i="12"/>
  <c r="D63" i="12"/>
  <c r="C63" i="12"/>
  <c r="C52" i="12"/>
  <c r="C51" i="12"/>
  <c r="C54" i="12" s="1"/>
  <c r="C49" i="12"/>
  <c r="C42" i="12"/>
  <c r="C40" i="12"/>
  <c r="D35" i="12"/>
  <c r="D28" i="12"/>
  <c r="D24" i="12"/>
  <c r="D25" i="12" s="1"/>
  <c r="D30" i="12" s="1"/>
  <c r="F19" i="12"/>
  <c r="E19" i="12"/>
  <c r="D19" i="12"/>
  <c r="C19" i="12"/>
  <c r="F18" i="12"/>
  <c r="E18" i="12"/>
  <c r="D18" i="12"/>
  <c r="C18" i="12"/>
  <c r="G15" i="12"/>
  <c r="G13" i="12"/>
  <c r="G12" i="12"/>
  <c r="H2" i="12"/>
  <c r="G2" i="12"/>
  <c r="D2" i="12"/>
</calcChain>
</file>

<file path=xl/sharedStrings.xml><?xml version="1.0" encoding="utf-8"?>
<sst xmlns="http://schemas.openxmlformats.org/spreadsheetml/2006/main" count="388" uniqueCount="363">
  <si>
    <t>股票名称</t>
    <phoneticPr fontId="1" type="noConversion"/>
  </si>
  <si>
    <t>主要趋势</t>
    <phoneticPr fontId="1" type="noConversion"/>
  </si>
  <si>
    <t>次级趋势</t>
    <phoneticPr fontId="1" type="noConversion"/>
  </si>
  <si>
    <t>波浪</t>
    <phoneticPr fontId="1" type="noConversion"/>
  </si>
  <si>
    <t>黄金比例</t>
    <phoneticPr fontId="1" type="noConversion"/>
  </si>
  <si>
    <t>研究对象</t>
    <phoneticPr fontId="1" type="noConversion"/>
  </si>
  <si>
    <t>趋势</t>
    <phoneticPr fontId="1" type="noConversion"/>
  </si>
  <si>
    <t>价格和成交量</t>
    <phoneticPr fontId="1" type="noConversion"/>
  </si>
  <si>
    <t>市场个体和总体</t>
    <phoneticPr fontId="1" type="noConversion"/>
  </si>
  <si>
    <t>分析过程</t>
    <phoneticPr fontId="1" type="noConversion"/>
  </si>
  <si>
    <t>综合指数</t>
    <phoneticPr fontId="1" type="noConversion"/>
  </si>
  <si>
    <t>分类指数</t>
    <phoneticPr fontId="1" type="noConversion"/>
  </si>
  <si>
    <t>证券自身</t>
    <phoneticPr fontId="1" type="noConversion"/>
  </si>
  <si>
    <t>成交量</t>
    <phoneticPr fontId="1" type="noConversion"/>
  </si>
  <si>
    <t>底部反转</t>
    <phoneticPr fontId="1" type="noConversion"/>
  </si>
  <si>
    <t>二次探底</t>
    <phoneticPr fontId="1" type="noConversion"/>
  </si>
  <si>
    <t>底部放量</t>
    <phoneticPr fontId="1" type="noConversion"/>
  </si>
  <si>
    <t>顶部反转</t>
    <phoneticPr fontId="1" type="noConversion"/>
  </si>
  <si>
    <t>破位放量</t>
    <phoneticPr fontId="1" type="noConversion"/>
  </si>
  <si>
    <t>价涨量减</t>
    <phoneticPr fontId="1" type="noConversion"/>
  </si>
  <si>
    <t>K线组合</t>
    <phoneticPr fontId="1" type="noConversion"/>
  </si>
  <si>
    <t>红三兵</t>
    <phoneticPr fontId="1" type="noConversion"/>
  </si>
  <si>
    <t>长期下跌</t>
    <phoneticPr fontId="1" type="noConversion"/>
  </si>
  <si>
    <t>一字型波动</t>
    <phoneticPr fontId="1" type="noConversion"/>
  </si>
  <si>
    <t>小阳线和小阴线交替</t>
    <phoneticPr fontId="1" type="noConversion"/>
  </si>
  <si>
    <t>成交量萎缩</t>
    <phoneticPr fontId="1" type="noConversion"/>
  </si>
  <si>
    <t>三根阳线</t>
    <phoneticPr fontId="1" type="noConversion"/>
  </si>
  <si>
    <t>成交量均匀放大</t>
    <phoneticPr fontId="1" type="noConversion"/>
  </si>
  <si>
    <t>反转十字星</t>
    <phoneticPr fontId="1" type="noConversion"/>
  </si>
  <si>
    <t>较长时间上涨或下跌</t>
    <phoneticPr fontId="1" type="noConversion"/>
  </si>
  <si>
    <t>一根带长上影线或下影线的十字星</t>
    <phoneticPr fontId="1" type="noConversion"/>
  </si>
  <si>
    <t>后市出现阴线或阳线</t>
    <phoneticPr fontId="1" type="noConversion"/>
  </si>
  <si>
    <t>早晨之星</t>
    <phoneticPr fontId="1" type="noConversion"/>
  </si>
  <si>
    <t>下跌趋势</t>
    <phoneticPr fontId="1" type="noConversion"/>
  </si>
  <si>
    <t>大阴线</t>
    <phoneticPr fontId="1" type="noConversion"/>
  </si>
  <si>
    <t>跳空低开小阳线或小阴线</t>
    <phoneticPr fontId="1" type="noConversion"/>
  </si>
  <si>
    <t>大阳线</t>
    <phoneticPr fontId="1" type="noConversion"/>
  </si>
  <si>
    <t>阳线覆盖阴线</t>
    <phoneticPr fontId="1" type="noConversion"/>
  </si>
  <si>
    <t>黄昏之星</t>
    <phoneticPr fontId="1" type="noConversion"/>
  </si>
  <si>
    <t>上升趋势</t>
    <phoneticPr fontId="1" type="noConversion"/>
  </si>
  <si>
    <t>跳空高开小阳线或小阴线</t>
    <phoneticPr fontId="1" type="noConversion"/>
  </si>
  <si>
    <t>完全覆盖阳线</t>
    <phoneticPr fontId="1" type="noConversion"/>
  </si>
  <si>
    <t>乌云盖顶</t>
    <phoneticPr fontId="1" type="noConversion"/>
  </si>
  <si>
    <t>更大大阴线</t>
    <phoneticPr fontId="1" type="noConversion"/>
  </si>
  <si>
    <t>开盘价高于前一天最高</t>
    <phoneticPr fontId="1" type="noConversion"/>
  </si>
  <si>
    <t>收盘价底部，深入阳线实体一半</t>
    <phoneticPr fontId="1" type="noConversion"/>
  </si>
  <si>
    <t>曙光初现</t>
    <phoneticPr fontId="1" type="noConversion"/>
  </si>
  <si>
    <t>收盘价高于阴线实体一半</t>
    <phoneticPr fontId="1" type="noConversion"/>
  </si>
  <si>
    <t>穿头破脚</t>
    <phoneticPr fontId="1" type="noConversion"/>
  </si>
  <si>
    <t>三只乌鸦</t>
    <phoneticPr fontId="1" type="noConversion"/>
  </si>
  <si>
    <t>趋势线</t>
    <phoneticPr fontId="1" type="noConversion"/>
  </si>
  <si>
    <t>可靠性</t>
    <phoneticPr fontId="1" type="noConversion"/>
  </si>
  <si>
    <t>触及次数</t>
    <phoneticPr fontId="1" type="noConversion"/>
  </si>
  <si>
    <t>倾斜度</t>
    <phoneticPr fontId="1" type="noConversion"/>
  </si>
  <si>
    <t>时间跨度</t>
    <phoneticPr fontId="1" type="noConversion"/>
  </si>
  <si>
    <t>形态（反转）</t>
    <phoneticPr fontId="1" type="noConversion"/>
  </si>
  <si>
    <t>头肩形</t>
    <phoneticPr fontId="1" type="noConversion"/>
  </si>
  <si>
    <t>成交量放大</t>
    <phoneticPr fontId="1" type="noConversion"/>
  </si>
  <si>
    <t>回抽不能超过颈线</t>
    <phoneticPr fontId="1" type="noConversion"/>
  </si>
  <si>
    <t>w形</t>
    <phoneticPr fontId="1" type="noConversion"/>
  </si>
  <si>
    <t>v形</t>
    <phoneticPr fontId="1" type="noConversion"/>
  </si>
  <si>
    <t>反转当天成交量更大</t>
    <phoneticPr fontId="1" type="noConversion"/>
  </si>
  <si>
    <t>反转当天形态十字星，下影线或大阳线</t>
    <phoneticPr fontId="1" type="noConversion"/>
  </si>
  <si>
    <t>反转当天十字星、上影线或大阴线</t>
    <phoneticPr fontId="1" type="noConversion"/>
  </si>
  <si>
    <t>圆弧形</t>
    <phoneticPr fontId="1" type="noConversion"/>
  </si>
  <si>
    <t>喇叭形</t>
    <phoneticPr fontId="1" type="noConversion"/>
  </si>
  <si>
    <t>菱形</t>
    <phoneticPr fontId="1" type="noConversion"/>
  </si>
  <si>
    <t>形态</t>
    <phoneticPr fontId="1" type="noConversion"/>
  </si>
  <si>
    <t>成交量</t>
    <phoneticPr fontId="1" type="noConversion"/>
  </si>
  <si>
    <t>k线组合</t>
    <phoneticPr fontId="1" type="noConversion"/>
  </si>
  <si>
    <t>系统风险</t>
    <phoneticPr fontId="1" type="noConversion"/>
  </si>
  <si>
    <t>政策风险</t>
    <phoneticPr fontId="1" type="noConversion"/>
  </si>
  <si>
    <t>经济周期性波动风险</t>
    <phoneticPr fontId="1" type="noConversion"/>
  </si>
  <si>
    <t>利率风险</t>
    <phoneticPr fontId="1" type="noConversion"/>
  </si>
  <si>
    <t>购买力风险</t>
    <phoneticPr fontId="1" type="noConversion"/>
  </si>
  <si>
    <t>非系统风险</t>
    <phoneticPr fontId="1" type="noConversion"/>
  </si>
  <si>
    <t>行业风险</t>
    <phoneticPr fontId="1" type="noConversion"/>
  </si>
  <si>
    <t>信用风险</t>
    <phoneticPr fontId="1" type="noConversion"/>
  </si>
  <si>
    <t>经营风险</t>
    <phoneticPr fontId="1" type="noConversion"/>
  </si>
  <si>
    <t>财务风险</t>
    <phoneticPr fontId="1" type="noConversion"/>
  </si>
  <si>
    <t>政治因素</t>
    <phoneticPr fontId="1" type="noConversion"/>
  </si>
  <si>
    <t>国际政治与形式</t>
    <phoneticPr fontId="1" type="noConversion"/>
  </si>
  <si>
    <t>战争及军事</t>
    <phoneticPr fontId="1" type="noConversion"/>
  </si>
  <si>
    <t>重大政治事件</t>
    <phoneticPr fontId="1" type="noConversion"/>
  </si>
  <si>
    <t>恐怖事件</t>
    <phoneticPr fontId="1" type="noConversion"/>
  </si>
  <si>
    <t>市场因素</t>
    <phoneticPr fontId="1" type="noConversion"/>
  </si>
  <si>
    <t>市场供求</t>
    <phoneticPr fontId="1" type="noConversion"/>
  </si>
  <si>
    <t>周边市场</t>
    <phoneticPr fontId="1" type="noConversion"/>
  </si>
  <si>
    <t>市场扩容</t>
    <phoneticPr fontId="1" type="noConversion"/>
  </si>
  <si>
    <t>市场投机</t>
    <phoneticPr fontId="1" type="noConversion"/>
  </si>
  <si>
    <t>市场心理</t>
    <phoneticPr fontId="1" type="noConversion"/>
  </si>
  <si>
    <t>市场价格</t>
    <phoneticPr fontId="1" type="noConversion"/>
  </si>
  <si>
    <t>消息因素</t>
    <phoneticPr fontId="1" type="noConversion"/>
  </si>
  <si>
    <t>内幕消息</t>
    <phoneticPr fontId="1" type="noConversion"/>
  </si>
  <si>
    <t>市场传闻</t>
    <phoneticPr fontId="1" type="noConversion"/>
  </si>
  <si>
    <t>公开消息</t>
    <phoneticPr fontId="1" type="noConversion"/>
  </si>
  <si>
    <t>资金因素</t>
    <phoneticPr fontId="1" type="noConversion"/>
  </si>
  <si>
    <t>市场资金供求</t>
    <phoneticPr fontId="1" type="noConversion"/>
  </si>
  <si>
    <t>板块资金流向</t>
    <phoneticPr fontId="1" type="noConversion"/>
  </si>
  <si>
    <t>证券资金流向</t>
    <phoneticPr fontId="1" type="noConversion"/>
  </si>
  <si>
    <t>定量分析</t>
    <phoneticPr fontId="1" type="noConversion"/>
  </si>
  <si>
    <t>盈利能力</t>
    <phoneticPr fontId="1" type="noConversion"/>
  </si>
  <si>
    <t>净资产收益率</t>
    <phoneticPr fontId="1" type="noConversion"/>
  </si>
  <si>
    <t>&gt;=10%</t>
    <phoneticPr fontId="1" type="noConversion"/>
  </si>
  <si>
    <t>每盈利比率</t>
    <phoneticPr fontId="1" type="noConversion"/>
  </si>
  <si>
    <t>&gt;=7%</t>
    <phoneticPr fontId="1" type="noConversion"/>
  </si>
  <si>
    <t>销售毛利率</t>
    <phoneticPr fontId="1" type="noConversion"/>
  </si>
  <si>
    <t>&gt;=50%</t>
    <phoneticPr fontId="1" type="noConversion"/>
  </si>
  <si>
    <t>经营能力</t>
    <phoneticPr fontId="1" type="noConversion"/>
  </si>
  <si>
    <t>存货周转率</t>
    <phoneticPr fontId="1" type="noConversion"/>
  </si>
  <si>
    <t>&gt;1</t>
    <phoneticPr fontId="1" type="noConversion"/>
  </si>
  <si>
    <t>流动资产周转率</t>
    <phoneticPr fontId="1" type="noConversion"/>
  </si>
  <si>
    <t>偿债能力</t>
    <phoneticPr fontId="1" type="noConversion"/>
  </si>
  <si>
    <t>流动比率</t>
    <phoneticPr fontId="1" type="noConversion"/>
  </si>
  <si>
    <t>&gt;2</t>
    <phoneticPr fontId="1" type="noConversion"/>
  </si>
  <si>
    <t>速动比率</t>
    <phoneticPr fontId="1" type="noConversion"/>
  </si>
  <si>
    <t>资产负债</t>
    <phoneticPr fontId="1" type="noConversion"/>
  </si>
  <si>
    <t>&lt;50%</t>
    <phoneticPr fontId="1" type="noConversion"/>
  </si>
  <si>
    <t>投资收益</t>
    <phoneticPr fontId="1" type="noConversion"/>
  </si>
  <si>
    <t>股息发放率</t>
    <phoneticPr fontId="1" type="noConversion"/>
  </si>
  <si>
    <t>&gt;70%</t>
    <phoneticPr fontId="1" type="noConversion"/>
  </si>
  <si>
    <t>留存30%</t>
    <phoneticPr fontId="1" type="noConversion"/>
  </si>
  <si>
    <t>每股收益</t>
    <phoneticPr fontId="1" type="noConversion"/>
  </si>
  <si>
    <t>&gt;0.5</t>
    <phoneticPr fontId="1" type="noConversion"/>
  </si>
  <si>
    <t>股价波动</t>
    <phoneticPr fontId="1" type="noConversion"/>
  </si>
  <si>
    <t>&lt;=30%</t>
    <phoneticPr fontId="1" type="noConversion"/>
  </si>
  <si>
    <t>商誉</t>
    <phoneticPr fontId="1" type="noConversion"/>
  </si>
  <si>
    <t>小于固定资产10%</t>
    <phoneticPr fontId="1" type="noConversion"/>
  </si>
  <si>
    <t>在企业合并时，它是购买企业投资成本超过被合并企业净资产公允价值的差额</t>
    <phoneticPr fontId="1" type="noConversion"/>
  </si>
  <si>
    <t>定性分析</t>
    <phoneticPr fontId="1" type="noConversion"/>
  </si>
  <si>
    <t>企业行业业务前景</t>
    <phoneticPr fontId="1" type="noConversion"/>
  </si>
  <si>
    <t>成长确定性</t>
    <phoneticPr fontId="1" type="noConversion"/>
  </si>
  <si>
    <t>有充足的事实</t>
    <phoneticPr fontId="1" type="noConversion"/>
  </si>
  <si>
    <t>普通股择股方法1：</t>
    <phoneticPr fontId="1" type="noConversion"/>
  </si>
  <si>
    <t>各行业龙头普通股投资组合</t>
    <phoneticPr fontId="1" type="noConversion"/>
  </si>
  <si>
    <t>利用资金成本贴现将盈利资本化，确定基准价值</t>
    <phoneticPr fontId="1" type="noConversion"/>
  </si>
  <si>
    <t>将买点定在价值百分比之下，将卖点定在之上</t>
    <phoneticPr fontId="1" type="noConversion"/>
  </si>
  <si>
    <t>普通股择股方法2：</t>
    <phoneticPr fontId="1" type="noConversion"/>
  </si>
  <si>
    <t>定量角度较为便宜</t>
    <phoneticPr fontId="1" type="noConversion"/>
  </si>
  <si>
    <t>经研究具备未来前景的个股</t>
    <phoneticPr fontId="1" type="noConversion"/>
  </si>
  <si>
    <t>普通股择股方法3：</t>
    <phoneticPr fontId="1" type="noConversion"/>
  </si>
  <si>
    <t>长期成长性</t>
    <phoneticPr fontId="1" type="noConversion"/>
  </si>
  <si>
    <t>下一年公司前景</t>
    <phoneticPr fontId="1" type="noConversion"/>
  </si>
  <si>
    <t>市场趋势</t>
    <phoneticPr fontId="1" type="noConversion"/>
  </si>
  <si>
    <t>企业</t>
    <phoneticPr fontId="1" type="noConversion"/>
  </si>
  <si>
    <t>评级</t>
    <phoneticPr fontId="1" type="noConversion"/>
  </si>
  <si>
    <t>z</t>
    <phoneticPr fontId="1" type="noConversion"/>
  </si>
  <si>
    <t>6.56*X1(营运资本/总资产)</t>
    <phoneticPr fontId="1" type="noConversion"/>
  </si>
  <si>
    <t>3.26*X2(留存收益/总资产)</t>
    <phoneticPr fontId="1" type="noConversion"/>
  </si>
  <si>
    <t>6.72*X3(营业利润/总资产)</t>
    <phoneticPr fontId="1" type="noConversion"/>
  </si>
  <si>
    <t>1.05*X4(股东权益账面价值/债务账面价值)</t>
    <phoneticPr fontId="1" type="noConversion"/>
  </si>
  <si>
    <t>现价</t>
    <phoneticPr fontId="1" type="noConversion"/>
  </si>
  <si>
    <t>A资本结构</t>
    <phoneticPr fontId="1" type="noConversion"/>
  </si>
  <si>
    <t>1债券面值</t>
    <phoneticPr fontId="1" type="noConversion"/>
  </si>
  <si>
    <t>2优先股市值（股数*市价）</t>
    <phoneticPr fontId="1" type="noConversion"/>
  </si>
  <si>
    <t>3普通股市值（股数*市价）</t>
    <phoneticPr fontId="1" type="noConversion"/>
  </si>
  <si>
    <t>4总资本（所有者权益）</t>
    <phoneticPr fontId="1" type="noConversion"/>
  </si>
  <si>
    <t>5债券与总资本比率</t>
    <phoneticPr fontId="1" type="noConversion"/>
  </si>
  <si>
    <t>6优先股市值与总资本比率</t>
    <phoneticPr fontId="1" type="noConversion"/>
  </si>
  <si>
    <t>7普通股市值与总资本比率</t>
    <phoneticPr fontId="1" type="noConversion"/>
  </si>
  <si>
    <t>B损益账户（最近年份）</t>
    <phoneticPr fontId="1" type="noConversion"/>
  </si>
  <si>
    <t>8总销售额</t>
    <phoneticPr fontId="1" type="noConversion"/>
  </si>
  <si>
    <t>9折旧</t>
    <phoneticPr fontId="1" type="noConversion"/>
  </si>
  <si>
    <t>10息前利润</t>
    <phoneticPr fontId="1" type="noConversion"/>
  </si>
  <si>
    <t>11债券利息</t>
    <phoneticPr fontId="1" type="noConversion"/>
  </si>
  <si>
    <t>12应计优先股股息</t>
    <phoneticPr fontId="1" type="noConversion"/>
  </si>
  <si>
    <t>13归属普通股股东的净利润</t>
    <phoneticPr fontId="1" type="noConversion"/>
  </si>
  <si>
    <t>14边际利润（第10项与第8项的比率）</t>
    <phoneticPr fontId="1" type="noConversion"/>
  </si>
  <si>
    <t>15总资本收益率（%）（第10项与第4项的比率）</t>
    <phoneticPr fontId="1" type="noConversion"/>
  </si>
  <si>
    <t>C计算</t>
    <phoneticPr fontId="1" type="noConversion"/>
  </si>
  <si>
    <t>16利息保障倍数</t>
    <phoneticPr fontId="1" type="noConversion"/>
  </si>
  <si>
    <t>16.I.P利息和优先股息保障倍数</t>
    <phoneticPr fontId="1" type="noConversion"/>
  </si>
  <si>
    <t>17普通股每股收益</t>
    <phoneticPr fontId="1" type="noConversion"/>
  </si>
  <si>
    <t>18普通股每股收益与市价比率（%）</t>
    <phoneticPr fontId="1" type="noConversion"/>
  </si>
  <si>
    <t>17.S.P优先股每股收益</t>
    <phoneticPr fontId="1" type="noConversion"/>
  </si>
  <si>
    <t>18.S.P优先股每股收益与市价的比率（%）</t>
    <phoneticPr fontId="1" type="noConversion"/>
  </si>
  <si>
    <t>19总收入与普通股市值比率</t>
    <phoneticPr fontId="1" type="noConversion"/>
  </si>
  <si>
    <t>19.S.P总收入与优先股市值比率</t>
    <phoneticPr fontId="1" type="noConversion"/>
  </si>
  <si>
    <t>D7年均值</t>
    <phoneticPr fontId="1" type="noConversion"/>
  </si>
  <si>
    <t>20利息保障倍数</t>
    <phoneticPr fontId="1" type="noConversion"/>
  </si>
  <si>
    <t>21普通股每股收益</t>
    <phoneticPr fontId="1" type="noConversion"/>
  </si>
  <si>
    <t>22普通股每股收益与当前市价比</t>
    <phoneticPr fontId="1" type="noConversion"/>
  </si>
  <si>
    <t>E趋势数据</t>
    <phoneticPr fontId="1" type="noConversion"/>
  </si>
  <si>
    <t>23过去7年每年普通股每股收益</t>
    <phoneticPr fontId="1" type="noConversion"/>
  </si>
  <si>
    <t>F股息</t>
    <phoneticPr fontId="1" type="noConversion"/>
  </si>
  <si>
    <t>24普通股股息率</t>
    <phoneticPr fontId="1" type="noConversion"/>
  </si>
  <si>
    <t>25普通股股息收益率</t>
    <phoneticPr fontId="1" type="noConversion"/>
  </si>
  <si>
    <t>24.P优先股股息率</t>
    <phoneticPr fontId="1" type="noConversion"/>
  </si>
  <si>
    <t>25.P优先股股息收益率</t>
    <phoneticPr fontId="1" type="noConversion"/>
  </si>
  <si>
    <t>G资产负债表</t>
    <phoneticPr fontId="1" type="noConversion"/>
  </si>
  <si>
    <t>26现金</t>
    <phoneticPr fontId="1" type="noConversion"/>
  </si>
  <si>
    <t>27应收账款（扣除减值准备）</t>
    <phoneticPr fontId="1" type="noConversion"/>
  </si>
  <si>
    <t>28存货（扣除减值准备）</t>
    <phoneticPr fontId="1" type="noConversion"/>
  </si>
  <si>
    <t>29总流动资产</t>
    <phoneticPr fontId="1" type="noConversion"/>
  </si>
  <si>
    <t>30总流动负债</t>
    <phoneticPr fontId="1" type="noConversion"/>
  </si>
  <si>
    <t>30.N应付票据（含银行贷款和应付票据）</t>
    <phoneticPr fontId="1" type="noConversion"/>
  </si>
  <si>
    <t>31净流动资产</t>
    <phoneticPr fontId="1" type="noConversion"/>
  </si>
  <si>
    <t>33存货与销售额比率</t>
    <phoneticPr fontId="1" type="noConversion"/>
  </si>
  <si>
    <t>34应收账款与销售额的比率</t>
    <phoneticPr fontId="1" type="noConversion"/>
  </si>
  <si>
    <t>35资本总额的有形资产净值</t>
    <phoneticPr fontId="1" type="noConversion"/>
  </si>
  <si>
    <t>36普通股每股现金资产（减全部前期债务）</t>
    <phoneticPr fontId="1" type="noConversion"/>
  </si>
  <si>
    <t>37普通股每股净流动资产（减全部前期债务）</t>
    <phoneticPr fontId="1" type="noConversion"/>
  </si>
  <si>
    <t>38每股有形资产净值（减全部前期债务）</t>
    <phoneticPr fontId="1" type="noConversion"/>
  </si>
  <si>
    <t>H补充数据（如可获取时）</t>
    <phoneticPr fontId="1" type="noConversion"/>
  </si>
  <si>
    <t>1实物产出</t>
    <phoneticPr fontId="1" type="noConversion"/>
  </si>
  <si>
    <t>产量</t>
    <phoneticPr fontId="1" type="noConversion"/>
  </si>
  <si>
    <t>单位收入</t>
    <phoneticPr fontId="1" type="noConversion"/>
  </si>
  <si>
    <t>单位成本</t>
    <phoneticPr fontId="1" type="noConversion"/>
  </si>
  <si>
    <t>单位利润</t>
    <phoneticPr fontId="1" type="noConversion"/>
  </si>
  <si>
    <t>单位总资本</t>
    <phoneticPr fontId="1" type="noConversion"/>
  </si>
  <si>
    <t>单位普通股价值</t>
    <phoneticPr fontId="1" type="noConversion"/>
  </si>
  <si>
    <t>2杂项</t>
    <phoneticPr fontId="1" type="noConversion"/>
  </si>
  <si>
    <t>运营店面数</t>
    <phoneticPr fontId="1" type="noConversion"/>
  </si>
  <si>
    <t>店面销售额</t>
    <phoneticPr fontId="1" type="noConversion"/>
  </si>
  <si>
    <t>店面利润</t>
    <phoneticPr fontId="1" type="noConversion"/>
  </si>
  <si>
    <t>矿储备</t>
    <phoneticPr fontId="1" type="noConversion"/>
  </si>
  <si>
    <t>以当时开采速度计算的矿井寿命</t>
    <phoneticPr fontId="1" type="noConversion"/>
  </si>
  <si>
    <t>32流动资产与流动负债比率</t>
    <phoneticPr fontId="1" type="noConversion"/>
  </si>
  <si>
    <t>股息未分配</t>
    <phoneticPr fontId="1" type="noConversion"/>
  </si>
  <si>
    <t>持仓股</t>
    <phoneticPr fontId="1" type="noConversion"/>
  </si>
  <si>
    <t>关键调整</t>
    <phoneticPr fontId="1" type="noConversion"/>
  </si>
  <si>
    <t>1 非经常性损益</t>
    <phoneticPr fontId="1" type="noConversion"/>
  </si>
  <si>
    <t>1.固定资产处置损益</t>
    <phoneticPr fontId="1" type="noConversion"/>
  </si>
  <si>
    <t>剔除</t>
    <phoneticPr fontId="1" type="noConversion"/>
  </si>
  <si>
    <t>方法</t>
    <phoneticPr fontId="1" type="noConversion"/>
  </si>
  <si>
    <t>目录</t>
    <phoneticPr fontId="1" type="noConversion"/>
  </si>
  <si>
    <t>2.出售有价证券的投资损益</t>
    <phoneticPr fontId="1" type="noConversion"/>
  </si>
  <si>
    <t>3.清偿资本性债务的折价或溢价</t>
    <phoneticPr fontId="1" type="noConversion"/>
  </si>
  <si>
    <t>4.人寿保险的保单收入</t>
    <phoneticPr fontId="1" type="noConversion"/>
  </si>
  <si>
    <t>5.退税及利息</t>
    <phoneticPr fontId="1" type="noConversion"/>
  </si>
  <si>
    <t>6.诉讼损益</t>
    <phoneticPr fontId="1" type="noConversion"/>
  </si>
  <si>
    <t>7.存货非经常性减值</t>
    <phoneticPr fontId="1" type="noConversion"/>
  </si>
  <si>
    <t>8.应收账款减值</t>
    <phoneticPr fontId="1" type="noConversion"/>
  </si>
  <si>
    <t>9.维持非经营性资产的成本</t>
    <phoneticPr fontId="1" type="noConversion"/>
  </si>
  <si>
    <t>2 子公司及关联企业的经营情况</t>
    <phoneticPr fontId="1" type="noConversion"/>
  </si>
  <si>
    <t>考虑资产结构后</t>
    <phoneticPr fontId="1" type="noConversion"/>
  </si>
  <si>
    <t>目标价格(1.由收益趋势计算得出，=e/r*m  
2.由每股净资产价格和收益递减计算得出， =t*(1+e)*m 3.=t 每股年收益率为正小于0.07且每股股价小于每股净资产价格.
4.=(1-t)*m+t每股年收益大于0.07且股价小于净资产的，只对大于净资产的部分进行风险容错
e每股年收益率,r每股满意回报0.07,m容错因子 一般取0.9,t每股净资产,1公式一</t>
    <phoneticPr fontId="1" type="noConversion"/>
  </si>
  <si>
    <t>盈余公积更合理</t>
    <phoneticPr fontId="1" type="noConversion"/>
  </si>
  <si>
    <t>剔除</t>
    <phoneticPr fontId="1" type="noConversion"/>
  </si>
  <si>
    <t>损益</t>
    <phoneticPr fontId="1" type="noConversion"/>
  </si>
  <si>
    <t>调整报表程序</t>
    <phoneticPr fontId="1" type="noConversion"/>
  </si>
  <si>
    <t>1.将非经常项目计入利润或是将应计入损益的费用冲减盈余的调整</t>
    <phoneticPr fontId="1" type="noConversion"/>
  </si>
  <si>
    <t>3.采取不合常规的方法来计算折旧和其他摊销费用的调整</t>
    <phoneticPr fontId="1" type="noConversion"/>
  </si>
  <si>
    <t>2.母公司的报表中未能准确反映子公司本期的经营成果的调整</t>
    <phoneticPr fontId="1" type="noConversion"/>
  </si>
  <si>
    <t>子公司亏损</t>
    <phoneticPr fontId="1" type="noConversion"/>
  </si>
  <si>
    <t>判断母子公司的关联关系决定损益还是盈余扣除</t>
    <phoneticPr fontId="1" type="noConversion"/>
  </si>
  <si>
    <t>名称</t>
    <phoneticPr fontId="1" type="noConversion"/>
  </si>
  <si>
    <t>季报</t>
    <phoneticPr fontId="1" type="noConversion"/>
  </si>
  <si>
    <t>增持百分比</t>
    <phoneticPr fontId="1" type="noConversion"/>
  </si>
  <si>
    <t>每股收益</t>
    <phoneticPr fontId="1" type="noConversion"/>
  </si>
  <si>
    <t>股本（亿）</t>
    <phoneticPr fontId="1" type="noConversion"/>
  </si>
  <si>
    <t>股价</t>
    <phoneticPr fontId="1" type="noConversion"/>
  </si>
  <si>
    <t>每股收益与市价比率</t>
    <phoneticPr fontId="1" type="noConversion"/>
  </si>
  <si>
    <t>总资产收益率</t>
    <phoneticPr fontId="1" type="noConversion"/>
  </si>
  <si>
    <t>股息率</t>
    <phoneticPr fontId="1" type="noConversion"/>
  </si>
  <si>
    <t>每股净资产</t>
    <phoneticPr fontId="1" type="noConversion"/>
  </si>
  <si>
    <t>安全边际价格</t>
    <phoneticPr fontId="1" type="noConversion"/>
  </si>
  <si>
    <t>营业收入</t>
    <phoneticPr fontId="1" type="noConversion"/>
  </si>
  <si>
    <t>营业收入增长</t>
    <phoneticPr fontId="1" type="noConversion"/>
  </si>
  <si>
    <t>营业利润</t>
    <phoneticPr fontId="1" type="noConversion"/>
  </si>
  <si>
    <t>营业利润增长</t>
    <phoneticPr fontId="1" type="noConversion"/>
  </si>
  <si>
    <t>安全边际程度</t>
    <phoneticPr fontId="1" type="noConversion"/>
  </si>
  <si>
    <t>选股原则</t>
    <phoneticPr fontId="1" type="noConversion"/>
  </si>
  <si>
    <t xml:space="preserve">追求成长 
1、快速消费原则
2、买大、买垄断原则
3、轻资产原则
规避风险原则
1、买简单原则
2、短产业链原则
3、长期经营单品原则
4、买大、卖老原则
</t>
    <phoneticPr fontId="1" type="noConversion"/>
  </si>
  <si>
    <t>营业利润/营业收入</t>
    <phoneticPr fontId="1" type="noConversion"/>
  </si>
  <si>
    <t>年份</t>
    <phoneticPr fontId="1" type="noConversion"/>
  </si>
  <si>
    <t>每股收益</t>
    <phoneticPr fontId="1" type="noConversion"/>
  </si>
  <si>
    <t>股息</t>
    <phoneticPr fontId="1" type="noConversion"/>
  </si>
  <si>
    <t>收盘价</t>
    <phoneticPr fontId="1" type="noConversion"/>
  </si>
  <si>
    <t>每股收益与股价的比率</t>
    <phoneticPr fontId="1" type="noConversion"/>
  </si>
  <si>
    <t>每股股息与股价的比率</t>
    <phoneticPr fontId="1" type="noConversion"/>
  </si>
  <si>
    <t>I比率分析</t>
    <phoneticPr fontId="1" type="noConversion"/>
  </si>
  <si>
    <t>(a)销售利润率（销售利润除以销售收入总额）</t>
    <phoneticPr fontId="1" type="noConversion"/>
  </si>
  <si>
    <t>(b)投资收益率（利润总额除以债券、优先股、普通股和已获盈余的总和）</t>
    <phoneticPr fontId="1" type="noConversion"/>
  </si>
  <si>
    <t>(c)利息费用保障倍数（利润总额除以利息费用）</t>
    <phoneticPr fontId="1" type="noConversion"/>
  </si>
  <si>
    <t>(d)利息费用和优先股息总和的保障倍数（利润总额除以利息费用和优先股息的和）</t>
    <phoneticPr fontId="1" type="noConversion"/>
  </si>
  <si>
    <t>(e)普通股每股收益（净利润除以普通股股本总额）</t>
    <phoneticPr fontId="1" type="noConversion"/>
  </si>
  <si>
    <t>(f)从厂场设备成本提取折旧的百分比（折旧除以设备成本）</t>
    <phoneticPr fontId="1" type="noConversion"/>
  </si>
  <si>
    <t>(g)从销售收入总额或收入总额中提取折旧的百分比</t>
    <phoneticPr fontId="1" type="noConversion"/>
  </si>
  <si>
    <t>(h)结转到盈余中的净利润占可用于股息支付的净利润的百分比</t>
    <phoneticPr fontId="1" type="noConversion"/>
  </si>
  <si>
    <t>(i)存货周转率（销售收入总额除以存货）</t>
    <phoneticPr fontId="1" type="noConversion"/>
  </si>
  <si>
    <t>(j)未收回的应收账款的平均续存天数（应收款和票据除以每天的销售收入净额）</t>
    <phoneticPr fontId="1" type="noConversion"/>
  </si>
  <si>
    <t>(k)资本化比率</t>
    <phoneticPr fontId="1" type="noConversion"/>
  </si>
  <si>
    <t>k.1)债券资本化（发行在外的债券总额除以债券、优先股、普通股和盈余的总和)</t>
    <phoneticPr fontId="1" type="noConversion"/>
  </si>
  <si>
    <t>k.2)优先股资本化</t>
    <phoneticPr fontId="1" type="noConversion"/>
  </si>
  <si>
    <t>k.3)普通股和盈余资本化</t>
    <phoneticPr fontId="1" type="noConversion"/>
  </si>
  <si>
    <t>股本价值比率（采用市场价值计算上述比率)</t>
    <phoneticPr fontId="1" type="noConversion"/>
  </si>
  <si>
    <t>(i)流动比率(流动资产除以流动负债)</t>
    <phoneticPr fontId="1" type="noConversion"/>
  </si>
  <si>
    <t>(m)快速流动资产比率(流动资产减去存货除以流动负债)</t>
    <phoneticPr fontId="1" type="noConversion"/>
  </si>
  <si>
    <t>(n)普通股的账面价值(普通股和盈余的总值除以普通股股本总额)</t>
    <phoneticPr fontId="1" type="noConversion"/>
  </si>
  <si>
    <t>(o)市盈率或股票市价比率（股票售价除以每股收益)</t>
    <phoneticPr fontId="1" type="noConversion"/>
  </si>
  <si>
    <t>见证券分析P674</t>
    <phoneticPr fontId="1" type="noConversion"/>
  </si>
  <si>
    <t>低于清算价值股票的分析表格</t>
  </si>
  <si>
    <t>表格名称</t>
    <phoneticPr fontId="1" type="noConversion"/>
  </si>
  <si>
    <t>详情</t>
    <phoneticPr fontId="1" type="noConversion"/>
  </si>
  <si>
    <t>表格</t>
    <phoneticPr fontId="1" type="noConversion"/>
  </si>
  <si>
    <t>6年真实每股收益</t>
    <phoneticPr fontId="1" type="noConversion"/>
  </si>
  <si>
    <t>时间</t>
    <phoneticPr fontId="1" type="noConversion"/>
  </si>
  <si>
    <t>平均每股收益</t>
    <phoneticPr fontId="1" type="noConversion"/>
  </si>
  <si>
    <t>公司</t>
    <phoneticPr fontId="1" type="noConversion"/>
  </si>
  <si>
    <t>PE</t>
    <phoneticPr fontId="1" type="noConversion"/>
  </si>
  <si>
    <t>行业平均PE</t>
    <phoneticPr fontId="1" type="noConversion"/>
  </si>
  <si>
    <t>资产负债表内在价值</t>
    <phoneticPr fontId="1" type="noConversion"/>
  </si>
  <si>
    <t>人福医药</t>
    <phoneticPr fontId="1" type="noConversion"/>
  </si>
  <si>
    <t>恒瑞医药</t>
    <phoneticPr fontId="1" type="noConversion"/>
  </si>
  <si>
    <t>科伦医药</t>
    <phoneticPr fontId="1" type="noConversion"/>
  </si>
  <si>
    <t>昂立康</t>
    <phoneticPr fontId="1" type="noConversion"/>
  </si>
  <si>
    <t>金达威</t>
    <phoneticPr fontId="1" type="noConversion"/>
  </si>
  <si>
    <t>信立泰</t>
    <phoneticPr fontId="1" type="noConversion"/>
  </si>
  <si>
    <t>报告期净收益</t>
    <phoneticPr fontId="1" type="noConversion"/>
  </si>
  <si>
    <t>净利润</t>
    <phoneticPr fontId="1" type="noConversion"/>
  </si>
  <si>
    <t>调整后</t>
    <phoneticPr fontId="1" type="noConversion"/>
  </si>
  <si>
    <t>现金股息</t>
    <phoneticPr fontId="1" type="noConversion"/>
  </si>
  <si>
    <t>6年总计</t>
    <phoneticPr fontId="1" type="noConversion"/>
  </si>
  <si>
    <t>平均值</t>
    <phoneticPr fontId="1" type="noConversion"/>
  </si>
  <si>
    <t>上述利润与盈余账户变化值的对比</t>
    <phoneticPr fontId="1" type="noConversion"/>
  </si>
  <si>
    <t>2012-2017年报告的净收益总额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</si>
  <si>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</si>
  <si>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</si>
  <si>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盈余公积（2012-12-31）</t>
    <phoneticPr fontId="1" type="noConversion"/>
  </si>
  <si>
    <t>盈余公积和应急储备(2017-12-31)</t>
    <phoneticPr fontId="1" type="noConversion"/>
  </si>
  <si>
    <t>(B)资产负债表盈余增加</t>
    <phoneticPr fontId="1" type="noConversion"/>
  </si>
  <si>
    <t>对上表中差额的解释（盈余表）</t>
    <phoneticPr fontId="1" type="noConversion"/>
  </si>
  <si>
    <t>可能是存货减值或者资产减值</t>
    <phoneticPr fontId="1" type="noConversion"/>
  </si>
  <si>
    <t>真实收益</t>
    <phoneticPr fontId="1" type="noConversion"/>
  </si>
  <si>
    <t>损益表所示收益</t>
    <phoneticPr fontId="1" type="noConversion"/>
  </si>
  <si>
    <t>盈余调整总额</t>
    <phoneticPr fontId="1" type="noConversion"/>
  </si>
  <si>
    <t>更正后总收益</t>
    <phoneticPr fontId="1" type="noConversion"/>
  </si>
  <si>
    <t>营运资金比较</t>
    <phoneticPr fontId="1" type="noConversion"/>
  </si>
  <si>
    <t>营运资金净值(2012-12-31)</t>
    <phoneticPr fontId="1" type="noConversion"/>
  </si>
  <si>
    <t>营运资金净值(2017-12-31)</t>
    <phoneticPr fontId="1" type="noConversion"/>
  </si>
  <si>
    <t>6年增加</t>
    <phoneticPr fontId="1" type="noConversion"/>
  </si>
  <si>
    <t>加股本收入</t>
    <phoneticPr fontId="1" type="noConversion"/>
  </si>
  <si>
    <t>实际增加</t>
    <phoneticPr fontId="1" type="noConversion"/>
  </si>
  <si>
    <t>项目</t>
    <phoneticPr fontId="1" type="noConversion"/>
  </si>
  <si>
    <t>永安药业</t>
    <phoneticPr fontId="1" type="noConversion"/>
  </si>
  <si>
    <t>报告期利润:</t>
    <phoneticPr fontId="1" type="noConversion"/>
  </si>
  <si>
    <t>3年总利润</t>
    <phoneticPr fontId="1" type="noConversion"/>
  </si>
  <si>
    <t>股息</t>
    <phoneticPr fontId="1" type="noConversion"/>
  </si>
  <si>
    <t>对盈余和储备的冲减</t>
    <phoneticPr fontId="1" type="noConversion"/>
  </si>
  <si>
    <t>3年盈余和储备减值减少额</t>
    <phoneticPr fontId="1" type="noConversion"/>
  </si>
  <si>
    <t>固定及杂项净资产</t>
    <phoneticPr fontId="1" type="noConversion"/>
  </si>
  <si>
    <t>现金资产</t>
    <phoneticPr fontId="1" type="noConversion"/>
  </si>
  <si>
    <t>应收项目和其他</t>
    <phoneticPr fontId="1" type="noConversion"/>
  </si>
  <si>
    <t>存货</t>
    <phoneticPr fontId="1" type="noConversion"/>
  </si>
  <si>
    <t>总资产</t>
    <phoneticPr fontId="1" type="noConversion"/>
  </si>
  <si>
    <t>流动负债</t>
    <phoneticPr fontId="1" type="noConversion"/>
  </si>
  <si>
    <t>优先股</t>
    <phoneticPr fontId="1" type="noConversion"/>
  </si>
  <si>
    <t>普通股</t>
    <phoneticPr fontId="1" type="noConversion"/>
  </si>
  <si>
    <t>盈余和杂项储备</t>
    <phoneticPr fontId="1" type="noConversion"/>
  </si>
  <si>
    <t>总负债</t>
    <phoneticPr fontId="1" type="noConversion"/>
  </si>
  <si>
    <t>净流动资产</t>
    <phoneticPr fontId="1" type="noConversion"/>
  </si>
  <si>
    <t>不包括存货的流动资产净值</t>
    <phoneticPr fontId="1" type="noConversion"/>
  </si>
  <si>
    <t>金额</t>
  </si>
  <si>
    <t>百分比</t>
  </si>
  <si>
    <t>应收账款坏账准备</t>
  </si>
  <si>
    <t>存货跌价准备</t>
  </si>
  <si>
    <t>投资性房地产折旧和摊销</t>
  </si>
  <si>
    <t>固定资产折旧</t>
  </si>
  <si>
    <t>无形资产摊销</t>
  </si>
  <si>
    <t>每股收益检测</t>
    <phoneticPr fontId="1" type="noConversion"/>
  </si>
  <si>
    <t>检查亏损或盈利对公司财务状况的影响</t>
    <phoneticPr fontId="1" type="noConversion"/>
  </si>
  <si>
    <t>准备金分析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</si>
</sst>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_ "/>
    <numFmt numFmtId="178" formatCode="0.00_);[Red]\(0.00\)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5" tint="0.3999755851924192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8" tint="-0.249977111117893"/>
      <name val="宋体"/>
      <family val="2"/>
      <scheme val="minor"/>
    </font>
    <font>
      <sz val="11"/>
      <color theme="8" tint="-0.249977111117893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9" fontId="0" fillId="0" borderId="0" xfId="0" applyNumberFormat="1"/>
    <xf numFmtId="0" fontId="9" fillId="0" borderId="0" xfId="0" applyFont="1"/>
    <xf numFmtId="0" fontId="10" fillId="0" borderId="0" xfId="0" applyFont="1"/>
    <xf numFmtId="10" fontId="2" fillId="0" borderId="0" xfId="0" applyNumberFormat="1" applyFont="1"/>
    <xf numFmtId="176" fontId="2" fillId="0" borderId="0" xfId="0" applyNumberFormat="1" applyFont="1"/>
    <xf numFmtId="176" fontId="2" fillId="0" borderId="0" xfId="0" applyNumberFormat="1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1" fillId="0" borderId="0" xfId="0" applyFont="1"/>
    <xf numFmtId="0" fontId="2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14" fillId="0" borderId="0" xfId="0" applyFont="1"/>
    <xf numFmtId="177" fontId="3" fillId="0" borderId="0" xfId="0" applyNumberFormat="1" applyFont="1"/>
    <xf numFmtId="178" fontId="0" fillId="0" borderId="0" xfId="0" applyNumberForma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A41" sqref="A41"/>
    </sheetView>
  </sheetViews>
  <sheetFormatPr defaultRowHeight="13.5" x14ac:dyDescent="0.15"/>
  <cols>
    <col min="1" max="1" width="79.125" customWidth="1"/>
  </cols>
  <sheetData>
    <row r="1" spans="1:6" x14ac:dyDescent="0.15">
      <c r="A1" s="5" t="s">
        <v>265</v>
      </c>
      <c r="B1" s="5" t="s">
        <v>266</v>
      </c>
      <c r="C1" s="5" t="s">
        <v>267</v>
      </c>
      <c r="D1" s="5" t="s">
        <v>268</v>
      </c>
      <c r="E1" s="5" t="s">
        <v>269</v>
      </c>
      <c r="F1" s="5" t="s">
        <v>270</v>
      </c>
    </row>
    <row r="6" spans="1:6" x14ac:dyDescent="0.15">
      <c r="A6" s="1" t="s">
        <v>151</v>
      </c>
    </row>
    <row r="7" spans="1:6" x14ac:dyDescent="0.15">
      <c r="A7" s="1" t="s">
        <v>152</v>
      </c>
    </row>
    <row r="8" spans="1:6" x14ac:dyDescent="0.15">
      <c r="A8" t="s">
        <v>153</v>
      </c>
    </row>
    <row r="9" spans="1:6" x14ac:dyDescent="0.15">
      <c r="A9" t="s">
        <v>154</v>
      </c>
    </row>
    <row r="10" spans="1:6" x14ac:dyDescent="0.15">
      <c r="A10" t="s">
        <v>155</v>
      </c>
    </row>
    <row r="11" spans="1:6" x14ac:dyDescent="0.15">
      <c r="A11" t="s">
        <v>156</v>
      </c>
    </row>
    <row r="12" spans="1:6" x14ac:dyDescent="0.15">
      <c r="A12" t="s">
        <v>157</v>
      </c>
    </row>
    <row r="13" spans="1:6" x14ac:dyDescent="0.15">
      <c r="A13" t="s">
        <v>158</v>
      </c>
    </row>
    <row r="14" spans="1:6" x14ac:dyDescent="0.15">
      <c r="A14" t="s">
        <v>159</v>
      </c>
    </row>
    <row r="15" spans="1:6" x14ac:dyDescent="0.15">
      <c r="A15" s="1" t="s">
        <v>160</v>
      </c>
    </row>
    <row r="16" spans="1:6" x14ac:dyDescent="0.15">
      <c r="A16" t="s">
        <v>161</v>
      </c>
    </row>
    <row r="17" spans="1:1" x14ac:dyDescent="0.15">
      <c r="A17" t="s">
        <v>162</v>
      </c>
    </row>
    <row r="18" spans="1:1" x14ac:dyDescent="0.15">
      <c r="A18" t="s">
        <v>163</v>
      </c>
    </row>
    <row r="19" spans="1:1" x14ac:dyDescent="0.15">
      <c r="A19" t="s">
        <v>164</v>
      </c>
    </row>
    <row r="20" spans="1:1" x14ac:dyDescent="0.15">
      <c r="A20" t="s">
        <v>165</v>
      </c>
    </row>
    <row r="21" spans="1:1" x14ac:dyDescent="0.15">
      <c r="A21" t="s">
        <v>166</v>
      </c>
    </row>
    <row r="22" spans="1:1" x14ac:dyDescent="0.15">
      <c r="A22" t="s">
        <v>167</v>
      </c>
    </row>
    <row r="23" spans="1:1" x14ac:dyDescent="0.15">
      <c r="A23" s="2" t="s">
        <v>168</v>
      </c>
    </row>
    <row r="24" spans="1:1" x14ac:dyDescent="0.15">
      <c r="A24" s="1" t="s">
        <v>169</v>
      </c>
    </row>
    <row r="25" spans="1:1" x14ac:dyDescent="0.15">
      <c r="A25" t="s">
        <v>170</v>
      </c>
    </row>
    <row r="26" spans="1:1" x14ac:dyDescent="0.15">
      <c r="A26" t="s">
        <v>171</v>
      </c>
    </row>
    <row r="27" spans="1:1" x14ac:dyDescent="0.15">
      <c r="A27" t="s">
        <v>172</v>
      </c>
    </row>
    <row r="28" spans="1:1" x14ac:dyDescent="0.15">
      <c r="A28" s="3" t="s">
        <v>173</v>
      </c>
    </row>
    <row r="29" spans="1:1" x14ac:dyDescent="0.15">
      <c r="A29" t="s">
        <v>174</v>
      </c>
    </row>
    <row r="30" spans="1:1" x14ac:dyDescent="0.15">
      <c r="A30" t="s">
        <v>175</v>
      </c>
    </row>
    <row r="31" spans="1:1" x14ac:dyDescent="0.15">
      <c r="A31" s="4" t="s">
        <v>176</v>
      </c>
    </row>
    <row r="32" spans="1:1" x14ac:dyDescent="0.15">
      <c r="A32" t="s">
        <v>177</v>
      </c>
    </row>
    <row r="33" spans="1:1" x14ac:dyDescent="0.15">
      <c r="A33" s="1" t="s">
        <v>178</v>
      </c>
    </row>
    <row r="34" spans="1:1" x14ac:dyDescent="0.15">
      <c r="A34" t="s">
        <v>179</v>
      </c>
    </row>
    <row r="35" spans="1:1" x14ac:dyDescent="0.15">
      <c r="A35" t="s">
        <v>180</v>
      </c>
    </row>
    <row r="36" spans="1:1" x14ac:dyDescent="0.15">
      <c r="A36" t="s">
        <v>181</v>
      </c>
    </row>
    <row r="37" spans="1:1" x14ac:dyDescent="0.15">
      <c r="A37" s="1" t="s">
        <v>182</v>
      </c>
    </row>
    <row r="38" spans="1:1" x14ac:dyDescent="0.15">
      <c r="A38" t="s">
        <v>183</v>
      </c>
    </row>
    <row r="39" spans="1:1" x14ac:dyDescent="0.15">
      <c r="A39" s="1">
        <v>2011</v>
      </c>
    </row>
    <row r="40" spans="1:1" x14ac:dyDescent="0.15">
      <c r="A40" s="1">
        <v>2012</v>
      </c>
    </row>
    <row r="41" spans="1:1" x14ac:dyDescent="0.15">
      <c r="A41" s="1">
        <v>2013</v>
      </c>
    </row>
    <row r="42" spans="1:1" x14ac:dyDescent="0.15">
      <c r="A42" s="1">
        <v>2014</v>
      </c>
    </row>
    <row r="43" spans="1:1" x14ac:dyDescent="0.15">
      <c r="A43" s="1">
        <v>2015</v>
      </c>
    </row>
    <row r="44" spans="1:1" x14ac:dyDescent="0.15">
      <c r="A44" s="1">
        <v>2016</v>
      </c>
    </row>
    <row r="45" spans="1:1" x14ac:dyDescent="0.15">
      <c r="A45" s="1">
        <v>2017</v>
      </c>
    </row>
    <row r="46" spans="1:1" x14ac:dyDescent="0.15">
      <c r="A46" s="1" t="s">
        <v>184</v>
      </c>
    </row>
    <row r="47" spans="1:1" x14ac:dyDescent="0.15">
      <c r="A47" t="s">
        <v>185</v>
      </c>
    </row>
    <row r="48" spans="1:1" x14ac:dyDescent="0.15">
      <c r="A48" s="1">
        <v>2011</v>
      </c>
    </row>
    <row r="49" spans="1:1" x14ac:dyDescent="0.15">
      <c r="A49" s="1">
        <v>2012</v>
      </c>
    </row>
    <row r="50" spans="1:1" x14ac:dyDescent="0.15">
      <c r="A50" s="1">
        <v>2013</v>
      </c>
    </row>
    <row r="51" spans="1:1" x14ac:dyDescent="0.15">
      <c r="A51" s="1">
        <v>2014</v>
      </c>
    </row>
    <row r="52" spans="1:1" x14ac:dyDescent="0.15">
      <c r="A52" s="1">
        <v>2015</v>
      </c>
    </row>
    <row r="53" spans="1:1" x14ac:dyDescent="0.15">
      <c r="A53" s="1">
        <v>2016</v>
      </c>
    </row>
    <row r="54" spans="1:1" x14ac:dyDescent="0.15">
      <c r="A54" s="1">
        <v>2017</v>
      </c>
    </row>
    <row r="55" spans="1:1" x14ac:dyDescent="0.15">
      <c r="A55" t="s">
        <v>186</v>
      </c>
    </row>
    <row r="56" spans="1:1" x14ac:dyDescent="0.15">
      <c r="A56" s="1">
        <v>2011</v>
      </c>
    </row>
    <row r="57" spans="1:1" x14ac:dyDescent="0.15">
      <c r="A57" s="1">
        <v>2012</v>
      </c>
    </row>
    <row r="58" spans="1:1" x14ac:dyDescent="0.15">
      <c r="A58" s="1">
        <v>2013</v>
      </c>
    </row>
    <row r="59" spans="1:1" x14ac:dyDescent="0.15">
      <c r="A59" s="1">
        <v>2014</v>
      </c>
    </row>
    <row r="60" spans="1:1" x14ac:dyDescent="0.15">
      <c r="A60" s="1">
        <v>2015</v>
      </c>
    </row>
    <row r="61" spans="1:1" x14ac:dyDescent="0.15">
      <c r="A61" s="1">
        <v>2016</v>
      </c>
    </row>
    <row r="62" spans="1:1" x14ac:dyDescent="0.15">
      <c r="A62" s="1">
        <v>2017</v>
      </c>
    </row>
    <row r="63" spans="1:1" x14ac:dyDescent="0.15">
      <c r="A63" t="s">
        <v>187</v>
      </c>
    </row>
    <row r="64" spans="1:1" x14ac:dyDescent="0.15">
      <c r="A64" t="s">
        <v>188</v>
      </c>
    </row>
    <row r="65" spans="1:1" x14ac:dyDescent="0.15">
      <c r="A65" s="1" t="s">
        <v>189</v>
      </c>
    </row>
    <row r="66" spans="1:1" x14ac:dyDescent="0.15">
      <c r="A66" t="s">
        <v>190</v>
      </c>
    </row>
    <row r="67" spans="1:1" x14ac:dyDescent="0.15">
      <c r="A67" t="s">
        <v>191</v>
      </c>
    </row>
    <row r="68" spans="1:1" x14ac:dyDescent="0.15">
      <c r="A68" t="s">
        <v>192</v>
      </c>
    </row>
    <row r="69" spans="1:1" x14ac:dyDescent="0.15">
      <c r="A69" t="s">
        <v>193</v>
      </c>
    </row>
    <row r="70" spans="1:1" x14ac:dyDescent="0.15">
      <c r="A70" t="s">
        <v>194</v>
      </c>
    </row>
    <row r="71" spans="1:1" x14ac:dyDescent="0.15">
      <c r="A71" t="s">
        <v>195</v>
      </c>
    </row>
    <row r="72" spans="1:1" x14ac:dyDescent="0.15">
      <c r="A72" t="s">
        <v>196</v>
      </c>
    </row>
    <row r="73" spans="1:1" x14ac:dyDescent="0.15">
      <c r="A73" t="s">
        <v>217</v>
      </c>
    </row>
    <row r="74" spans="1:1" x14ac:dyDescent="0.15">
      <c r="A74" t="s">
        <v>197</v>
      </c>
    </row>
    <row r="75" spans="1:1" x14ac:dyDescent="0.15">
      <c r="A75" t="s">
        <v>198</v>
      </c>
    </row>
    <row r="76" spans="1:1" x14ac:dyDescent="0.15">
      <c r="A76" t="s">
        <v>199</v>
      </c>
    </row>
    <row r="77" spans="1:1" x14ac:dyDescent="0.15">
      <c r="A77" t="s">
        <v>200</v>
      </c>
    </row>
    <row r="78" spans="1:1" x14ac:dyDescent="0.15">
      <c r="A78" t="s">
        <v>201</v>
      </c>
    </row>
    <row r="79" spans="1:1" x14ac:dyDescent="0.15">
      <c r="A79" t="s">
        <v>202</v>
      </c>
    </row>
    <row r="80" spans="1:1" x14ac:dyDescent="0.15">
      <c r="A80" s="1" t="s">
        <v>203</v>
      </c>
    </row>
    <row r="81" spans="1:1" x14ac:dyDescent="0.15">
      <c r="A81" t="s">
        <v>204</v>
      </c>
    </row>
    <row r="82" spans="1:1" x14ac:dyDescent="0.15">
      <c r="A82" t="s">
        <v>205</v>
      </c>
    </row>
    <row r="83" spans="1:1" x14ac:dyDescent="0.15">
      <c r="A83" t="s">
        <v>206</v>
      </c>
    </row>
    <row r="84" spans="1:1" x14ac:dyDescent="0.15">
      <c r="A84" t="s">
        <v>207</v>
      </c>
    </row>
    <row r="85" spans="1:1" x14ac:dyDescent="0.15">
      <c r="A85" t="s">
        <v>208</v>
      </c>
    </row>
    <row r="86" spans="1:1" x14ac:dyDescent="0.15">
      <c r="A86" t="s">
        <v>209</v>
      </c>
    </row>
    <row r="87" spans="1:1" x14ac:dyDescent="0.15">
      <c r="A87" t="s">
        <v>210</v>
      </c>
    </row>
    <row r="88" spans="1:1" x14ac:dyDescent="0.15">
      <c r="A88" t="s">
        <v>211</v>
      </c>
    </row>
    <row r="89" spans="1:1" x14ac:dyDescent="0.15">
      <c r="A89" t="s">
        <v>212</v>
      </c>
    </row>
    <row r="90" spans="1:1" x14ac:dyDescent="0.15">
      <c r="A90" t="s">
        <v>213</v>
      </c>
    </row>
    <row r="91" spans="1:1" x14ac:dyDescent="0.15">
      <c r="A91" t="s">
        <v>214</v>
      </c>
    </row>
    <row r="92" spans="1:1" x14ac:dyDescent="0.15">
      <c r="A92" t="s">
        <v>215</v>
      </c>
    </row>
    <row r="93" spans="1:1" x14ac:dyDescent="0.15">
      <c r="A93" t="s">
        <v>216</v>
      </c>
    </row>
    <row r="94" spans="1:1" x14ac:dyDescent="0.15">
      <c r="A94" s="1" t="s">
        <v>271</v>
      </c>
    </row>
    <row r="95" spans="1:1" x14ac:dyDescent="0.15">
      <c r="A95" t="s">
        <v>272</v>
      </c>
    </row>
    <row r="96" spans="1:1" x14ac:dyDescent="0.15">
      <c r="A96" t="s">
        <v>273</v>
      </c>
    </row>
    <row r="97" spans="1:1" x14ac:dyDescent="0.15">
      <c r="A97" t="s">
        <v>274</v>
      </c>
    </row>
    <row r="98" spans="1:1" x14ac:dyDescent="0.15">
      <c r="A98" t="s">
        <v>275</v>
      </c>
    </row>
    <row r="99" spans="1:1" x14ac:dyDescent="0.15">
      <c r="A99" t="s">
        <v>276</v>
      </c>
    </row>
    <row r="100" spans="1:1" x14ac:dyDescent="0.15">
      <c r="A100" t="s">
        <v>277</v>
      </c>
    </row>
    <row r="101" spans="1:1" x14ac:dyDescent="0.15">
      <c r="A101" t="s">
        <v>278</v>
      </c>
    </row>
    <row r="102" spans="1:1" x14ac:dyDescent="0.15">
      <c r="A102" t="s">
        <v>279</v>
      </c>
    </row>
    <row r="103" spans="1:1" x14ac:dyDescent="0.15">
      <c r="A103" t="s">
        <v>280</v>
      </c>
    </row>
    <row r="104" spans="1:1" x14ac:dyDescent="0.15">
      <c r="A104" t="s">
        <v>281</v>
      </c>
    </row>
    <row r="105" spans="1:1" x14ac:dyDescent="0.15">
      <c r="A105" t="s">
        <v>282</v>
      </c>
    </row>
    <row r="106" spans="1:1" x14ac:dyDescent="0.15">
      <c r="A106" t="s">
        <v>283</v>
      </c>
    </row>
    <row r="107" spans="1:1" x14ac:dyDescent="0.15">
      <c r="A107" t="s">
        <v>284</v>
      </c>
    </row>
    <row r="108" spans="1:1" x14ac:dyDescent="0.15">
      <c r="A108" t="s">
        <v>285</v>
      </c>
    </row>
    <row r="109" spans="1:1" x14ac:dyDescent="0.15">
      <c r="A109" t="s">
        <v>286</v>
      </c>
    </row>
    <row r="110" spans="1:1" x14ac:dyDescent="0.15">
      <c r="A110" t="s">
        <v>287</v>
      </c>
    </row>
    <row r="111" spans="1:1" x14ac:dyDescent="0.15">
      <c r="A111" t="s">
        <v>288</v>
      </c>
    </row>
    <row r="112" spans="1:1" x14ac:dyDescent="0.15">
      <c r="A112" t="s">
        <v>289</v>
      </c>
    </row>
    <row r="113" spans="1:1" x14ac:dyDescent="0.15">
      <c r="A113" t="s">
        <v>290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sqref="A1:A1048576"/>
    </sheetView>
  </sheetViews>
  <sheetFormatPr defaultRowHeight="13.5" x14ac:dyDescent="0.15"/>
  <cols>
    <col min="1" max="1" width="37.25" style="23" customWidth="1"/>
    <col min="2" max="2" width="26.75" customWidth="1"/>
    <col min="3" max="3" width="35" customWidth="1"/>
    <col min="4" max="4" width="14.5" customWidth="1"/>
    <col min="5" max="5" width="12.125" customWidth="1"/>
    <col min="6" max="6" width="10.5" customWidth="1"/>
    <col min="7" max="7" width="11.75" customWidth="1"/>
    <col min="8" max="8" width="17.25" customWidth="1"/>
    <col min="9" max="9" width="30.5" customWidth="1"/>
    <col min="11" max="11" width="17.625" customWidth="1"/>
  </cols>
  <sheetData>
    <row r="1" spans="1:12" x14ac:dyDescent="0.15">
      <c r="A1" s="23" t="s">
        <v>296</v>
      </c>
      <c r="B1" s="6" t="s">
        <v>297</v>
      </c>
      <c r="C1" s="6" t="s">
        <v>122</v>
      </c>
      <c r="D1" s="6" t="s">
        <v>298</v>
      </c>
      <c r="E1" s="6" t="s">
        <v>299</v>
      </c>
      <c r="F1" s="6" t="s">
        <v>300</v>
      </c>
      <c r="G1" s="6" t="s">
        <v>301</v>
      </c>
      <c r="H1" s="6" t="s">
        <v>302</v>
      </c>
    </row>
    <row r="2" spans="1:12" x14ac:dyDescent="0.15">
      <c r="B2">
        <v>2012</v>
      </c>
      <c r="C2" s="24">
        <v>0.36284516163278308</v>
      </c>
      <c r="D2" s="24">
        <f>SUM(C2:C7)/6</f>
        <v>0.23397874836197841</v>
      </c>
      <c r="E2" t="s">
        <v>303</v>
      </c>
      <c r="F2">
        <v>18.21</v>
      </c>
      <c r="G2" s="24">
        <f>SUM(F2:F7)/6</f>
        <v>24.236666666666665</v>
      </c>
      <c r="H2" s="24">
        <f>D2*G2</f>
        <v>5.6708649311331492</v>
      </c>
    </row>
    <row r="3" spans="1:12" x14ac:dyDescent="0.15">
      <c r="B3">
        <v>2013</v>
      </c>
      <c r="C3" s="24">
        <v>6.0836107899472316E-2</v>
      </c>
      <c r="E3" t="s">
        <v>304</v>
      </c>
      <c r="F3">
        <v>58.05</v>
      </c>
    </row>
    <row r="4" spans="1:12" x14ac:dyDescent="0.15">
      <c r="B4">
        <v>2014</v>
      </c>
      <c r="C4" s="24">
        <v>9.5889232495752208E-2</v>
      </c>
      <c r="E4" t="s">
        <v>305</v>
      </c>
      <c r="F4">
        <v>23.91</v>
      </c>
    </row>
    <row r="5" spans="1:12" x14ac:dyDescent="0.15">
      <c r="B5">
        <v>2015</v>
      </c>
      <c r="C5" s="25">
        <v>-1.4844486333647502E-3</v>
      </c>
      <c r="E5" t="s">
        <v>306</v>
      </c>
      <c r="F5">
        <v>19.72</v>
      </c>
    </row>
    <row r="6" spans="1:12" x14ac:dyDescent="0.15">
      <c r="B6">
        <v>2016</v>
      </c>
      <c r="C6" s="24">
        <v>0.21558195418720003</v>
      </c>
      <c r="E6" t="s">
        <v>307</v>
      </c>
      <c r="F6">
        <v>9.6</v>
      </c>
    </row>
    <row r="7" spans="1:12" x14ac:dyDescent="0.15">
      <c r="B7">
        <v>2017</v>
      </c>
      <c r="C7" s="24">
        <v>0.67020448259002763</v>
      </c>
      <c r="E7" t="s">
        <v>308</v>
      </c>
      <c r="F7">
        <v>15.93</v>
      </c>
    </row>
    <row r="8" spans="1:12" x14ac:dyDescent="0.15">
      <c r="B8" s="24"/>
    </row>
    <row r="9" spans="1:12" x14ac:dyDescent="0.15">
      <c r="A9" s="23" t="s">
        <v>360</v>
      </c>
    </row>
    <row r="10" spans="1:12" x14ac:dyDescent="0.15">
      <c r="A10" s="23">
        <v>1</v>
      </c>
      <c r="B10" s="1"/>
      <c r="G10" s="1"/>
      <c r="H10" s="1"/>
      <c r="K10" s="1"/>
      <c r="L10" s="1"/>
    </row>
    <row r="11" spans="1:12" x14ac:dyDescent="0.15">
      <c r="B11" s="1" t="s">
        <v>309</v>
      </c>
      <c r="C11" t="s">
        <v>310</v>
      </c>
      <c r="D11" t="s">
        <v>122</v>
      </c>
      <c r="E11" t="s">
        <v>311</v>
      </c>
      <c r="F11" t="s">
        <v>311</v>
      </c>
      <c r="G11" s="1" t="s">
        <v>312</v>
      </c>
      <c r="H11" s="1"/>
      <c r="K11" s="1"/>
      <c r="L11" s="1"/>
    </row>
    <row r="12" spans="1:12" x14ac:dyDescent="0.15">
      <c r="B12">
        <v>2012</v>
      </c>
      <c r="C12">
        <v>7536</v>
      </c>
      <c r="D12" s="24">
        <v>0.4</v>
      </c>
      <c r="E12">
        <v>6836</v>
      </c>
      <c r="F12" s="24">
        <v>0.36284516163278308</v>
      </c>
      <c r="G12">
        <f>18700*0.2</f>
        <v>3740</v>
      </c>
    </row>
    <row r="13" spans="1:12" x14ac:dyDescent="0.15">
      <c r="B13">
        <v>2013</v>
      </c>
      <c r="C13">
        <v>2301</v>
      </c>
      <c r="D13" s="24">
        <v>0.12</v>
      </c>
      <c r="E13">
        <v>1163</v>
      </c>
      <c r="F13" s="24">
        <v>6.0836107899472316E-2</v>
      </c>
      <c r="G13">
        <f>18700*0.03</f>
        <v>561</v>
      </c>
    </row>
    <row r="14" spans="1:12" x14ac:dyDescent="0.15">
      <c r="B14">
        <v>2014</v>
      </c>
      <c r="C14">
        <v>3172</v>
      </c>
      <c r="D14" s="24">
        <v>0.17</v>
      </c>
      <c r="E14" s="26">
        <v>1789</v>
      </c>
      <c r="F14" s="24">
        <v>9.5889232495752208E-2</v>
      </c>
      <c r="G14">
        <v>1122</v>
      </c>
    </row>
    <row r="15" spans="1:12" x14ac:dyDescent="0.15">
      <c r="B15">
        <v>2015</v>
      </c>
      <c r="C15">
        <v>1761</v>
      </c>
      <c r="D15" s="25">
        <v>0.09</v>
      </c>
      <c r="E15" s="2">
        <v>-29</v>
      </c>
      <c r="F15" s="27">
        <v>-1.4844486333647502E-3</v>
      </c>
      <c r="G15">
        <f>18700*0.03</f>
        <v>561</v>
      </c>
    </row>
    <row r="16" spans="1:12" x14ac:dyDescent="0.15">
      <c r="B16">
        <v>2016</v>
      </c>
      <c r="C16">
        <v>6230</v>
      </c>
      <c r="D16" s="24">
        <v>0.33</v>
      </c>
      <c r="E16">
        <v>4070</v>
      </c>
      <c r="F16" s="24">
        <v>0.21558195418720003</v>
      </c>
      <c r="G16">
        <v>1965</v>
      </c>
    </row>
    <row r="17" spans="1:12" x14ac:dyDescent="0.15">
      <c r="B17">
        <v>2017</v>
      </c>
      <c r="C17">
        <v>13315</v>
      </c>
      <c r="D17" s="24">
        <v>0.71</v>
      </c>
      <c r="E17" s="26">
        <v>12569</v>
      </c>
      <c r="F17" s="24">
        <v>0.67020448259002763</v>
      </c>
      <c r="G17">
        <v>1965</v>
      </c>
    </row>
    <row r="18" spans="1:12" x14ac:dyDescent="0.15">
      <c r="B18" t="s">
        <v>313</v>
      </c>
      <c r="C18">
        <f>SUM(C12:C17)</f>
        <v>34315</v>
      </c>
      <c r="D18">
        <f t="shared" ref="D18:F18" si="0">SUM(D12:D17)</f>
        <v>1.82</v>
      </c>
      <c r="E18" s="28">
        <f t="shared" si="0"/>
        <v>26398</v>
      </c>
      <c r="F18" s="28">
        <f t="shared" si="0"/>
        <v>1.4038724901718704</v>
      </c>
    </row>
    <row r="19" spans="1:12" x14ac:dyDescent="0.15">
      <c r="B19" t="s">
        <v>314</v>
      </c>
      <c r="C19" s="24">
        <f>C18/6</f>
        <v>5719.166666666667</v>
      </c>
      <c r="D19" s="24">
        <f t="shared" ref="D19:F19" si="1">D18/6</f>
        <v>0.30333333333333334</v>
      </c>
      <c r="E19" s="28">
        <f t="shared" si="1"/>
        <v>4399.666666666667</v>
      </c>
      <c r="F19" s="28">
        <f t="shared" si="1"/>
        <v>0.23397874836197841</v>
      </c>
    </row>
    <row r="20" spans="1:12" x14ac:dyDescent="0.15">
      <c r="D20" s="1"/>
      <c r="H20" s="1"/>
      <c r="I20" s="1"/>
      <c r="J20" s="1"/>
    </row>
    <row r="21" spans="1:12" x14ac:dyDescent="0.15">
      <c r="A21" s="23">
        <v>2</v>
      </c>
      <c r="B21" s="1"/>
      <c r="D21" s="1"/>
      <c r="H21" s="1"/>
      <c r="I21" s="1"/>
      <c r="J21" s="1"/>
      <c r="K21" s="1"/>
      <c r="L21" s="1"/>
    </row>
    <row r="22" spans="1:12" x14ac:dyDescent="0.15">
      <c r="B22" s="1" t="s">
        <v>315</v>
      </c>
      <c r="K22" s="1"/>
      <c r="L22" s="1"/>
    </row>
    <row r="23" spans="1:12" x14ac:dyDescent="0.15">
      <c r="B23" t="s">
        <v>316</v>
      </c>
      <c r="D23">
        <v>34315</v>
      </c>
    </row>
    <row r="24" spans="1:12" x14ac:dyDescent="0.15">
      <c r="B24" t="s">
        <v>317</v>
      </c>
      <c r="D24">
        <f>SUM(G12:G17)</f>
        <v>9914</v>
      </c>
    </row>
    <row r="25" spans="1:12" x14ac:dyDescent="0.15">
      <c r="B25" t="s">
        <v>318</v>
      </c>
      <c r="D25">
        <f>D23-D24</f>
        <v>24401</v>
      </c>
    </row>
    <row r="26" spans="1:12" x14ac:dyDescent="0.15">
      <c r="C26" t="s">
        <v>319</v>
      </c>
      <c r="D26">
        <v>27916</v>
      </c>
    </row>
    <row r="27" spans="1:12" x14ac:dyDescent="0.15">
      <c r="C27" t="s">
        <v>320</v>
      </c>
      <c r="D27">
        <v>49319</v>
      </c>
    </row>
    <row r="28" spans="1:12" x14ac:dyDescent="0.15">
      <c r="B28" t="s">
        <v>321</v>
      </c>
      <c r="D28">
        <f>D27-D26</f>
        <v>21403</v>
      </c>
    </row>
    <row r="29" spans="1:12" x14ac:dyDescent="0.15">
      <c r="A29" s="23">
        <v>3</v>
      </c>
      <c r="B29" s="1"/>
      <c r="C29" s="1"/>
      <c r="D29" s="1"/>
    </row>
    <row r="30" spans="1:12" x14ac:dyDescent="0.15">
      <c r="B30" s="1" t="s">
        <v>322</v>
      </c>
      <c r="C30" t="s">
        <v>323</v>
      </c>
      <c r="D30" s="1">
        <f>D25-D28</f>
        <v>2998</v>
      </c>
    </row>
    <row r="31" spans="1:12" x14ac:dyDescent="0.15">
      <c r="A31" s="23">
        <v>4</v>
      </c>
    </row>
    <row r="32" spans="1:12" x14ac:dyDescent="0.15">
      <c r="B32" s="1" t="s">
        <v>324</v>
      </c>
      <c r="C32" s="1"/>
    </row>
    <row r="33" spans="1:4" x14ac:dyDescent="0.15">
      <c r="B33" t="s">
        <v>325</v>
      </c>
      <c r="D33">
        <v>24401</v>
      </c>
    </row>
    <row r="34" spans="1:4" x14ac:dyDescent="0.15">
      <c r="B34" t="s">
        <v>326</v>
      </c>
      <c r="D34">
        <v>21403</v>
      </c>
    </row>
    <row r="35" spans="1:4" x14ac:dyDescent="0.15">
      <c r="B35" t="s">
        <v>327</v>
      </c>
      <c r="D35">
        <f>D33-D34</f>
        <v>2998</v>
      </c>
    </row>
    <row r="36" spans="1:4" x14ac:dyDescent="0.15">
      <c r="A36" s="23">
        <v>5</v>
      </c>
      <c r="B36" s="1"/>
      <c r="C36" s="1"/>
    </row>
    <row r="37" spans="1:4" x14ac:dyDescent="0.15">
      <c r="B37" s="1" t="s">
        <v>328</v>
      </c>
      <c r="C37" s="1"/>
    </row>
    <row r="38" spans="1:4" x14ac:dyDescent="0.15">
      <c r="B38" t="s">
        <v>329</v>
      </c>
      <c r="C38">
        <v>60910</v>
      </c>
    </row>
    <row r="39" spans="1:4" x14ac:dyDescent="0.15">
      <c r="B39" t="s">
        <v>330</v>
      </c>
      <c r="C39">
        <v>50888</v>
      </c>
    </row>
    <row r="40" spans="1:4" x14ac:dyDescent="0.15">
      <c r="B40" t="s">
        <v>331</v>
      </c>
      <c r="C40">
        <f>C39-C38</f>
        <v>-10022</v>
      </c>
    </row>
    <row r="41" spans="1:4" x14ac:dyDescent="0.15">
      <c r="B41" t="s">
        <v>332</v>
      </c>
      <c r="C41">
        <v>18289</v>
      </c>
    </row>
    <row r="42" spans="1:4" x14ac:dyDescent="0.15">
      <c r="B42" t="s">
        <v>333</v>
      </c>
      <c r="C42">
        <f>C40-C41</f>
        <v>-28311</v>
      </c>
      <c r="D42" s="6"/>
    </row>
    <row r="43" spans="1:4" x14ac:dyDescent="0.15">
      <c r="A43" s="23" t="s">
        <v>361</v>
      </c>
      <c r="D43" s="29"/>
    </row>
    <row r="44" spans="1:4" x14ac:dyDescent="0.15">
      <c r="B44" s="1" t="s">
        <v>334</v>
      </c>
      <c r="C44" s="1" t="s">
        <v>335</v>
      </c>
    </row>
    <row r="45" spans="1:4" x14ac:dyDescent="0.15">
      <c r="B45" t="s">
        <v>336</v>
      </c>
    </row>
    <row r="46" spans="1:4" x14ac:dyDescent="0.15">
      <c r="B46">
        <v>2015</v>
      </c>
      <c r="C46">
        <v>1761</v>
      </c>
    </row>
    <row r="47" spans="1:4" x14ac:dyDescent="0.15">
      <c r="B47">
        <v>2016</v>
      </c>
      <c r="C47">
        <v>6230</v>
      </c>
    </row>
    <row r="48" spans="1:4" x14ac:dyDescent="0.15">
      <c r="B48">
        <v>2017</v>
      </c>
      <c r="C48">
        <v>13315</v>
      </c>
    </row>
    <row r="49" spans="2:4" x14ac:dyDescent="0.15">
      <c r="B49" t="s">
        <v>337</v>
      </c>
      <c r="C49">
        <f>SUM(C46:C48)</f>
        <v>21306</v>
      </c>
    </row>
    <row r="51" spans="2:4" x14ac:dyDescent="0.15">
      <c r="B51" t="s">
        <v>338</v>
      </c>
      <c r="C51">
        <f>SUM(G15:G17)</f>
        <v>4491</v>
      </c>
    </row>
    <row r="52" spans="2:4" x14ac:dyDescent="0.15">
      <c r="B52" t="s">
        <v>339</v>
      </c>
      <c r="C52">
        <f>D37-F35</f>
        <v>0</v>
      </c>
    </row>
    <row r="54" spans="2:4" x14ac:dyDescent="0.15">
      <c r="B54" t="s">
        <v>340</v>
      </c>
      <c r="C54">
        <f>C49+C52-C51</f>
        <v>16815</v>
      </c>
    </row>
    <row r="57" spans="2:4" x14ac:dyDescent="0.15">
      <c r="B57" s="30" t="s">
        <v>334</v>
      </c>
      <c r="C57" s="6" t="s">
        <v>335</v>
      </c>
    </row>
    <row r="58" spans="2:4" x14ac:dyDescent="0.15">
      <c r="B58" s="30"/>
      <c r="C58" s="29">
        <v>42004</v>
      </c>
      <c r="D58" s="29">
        <v>43100</v>
      </c>
    </row>
    <row r="59" spans="2:4" x14ac:dyDescent="0.15">
      <c r="B59" t="s">
        <v>341</v>
      </c>
      <c r="C59">
        <v>71982</v>
      </c>
      <c r="D59">
        <v>85719</v>
      </c>
    </row>
    <row r="60" spans="2:4" x14ac:dyDescent="0.15">
      <c r="B60" t="s">
        <v>342</v>
      </c>
      <c r="C60">
        <v>3576</v>
      </c>
      <c r="D60">
        <v>15055</v>
      </c>
    </row>
    <row r="61" spans="2:4" x14ac:dyDescent="0.15">
      <c r="B61" t="s">
        <v>343</v>
      </c>
      <c r="C61">
        <v>43146</v>
      </c>
      <c r="D61">
        <v>57218</v>
      </c>
    </row>
    <row r="62" spans="2:4" x14ac:dyDescent="0.15">
      <c r="B62" t="s">
        <v>344</v>
      </c>
      <c r="C62">
        <v>4374</v>
      </c>
      <c r="D62">
        <v>8050</v>
      </c>
    </row>
    <row r="63" spans="2:4" x14ac:dyDescent="0.15">
      <c r="B63" t="s">
        <v>345</v>
      </c>
      <c r="C63">
        <f>SUM(C59:C62)</f>
        <v>123078</v>
      </c>
      <c r="D63">
        <f>SUM(D59:D62)</f>
        <v>166042</v>
      </c>
    </row>
    <row r="64" spans="2:4" x14ac:dyDescent="0.15">
      <c r="B64" t="s">
        <v>346</v>
      </c>
      <c r="C64">
        <v>4954</v>
      </c>
      <c r="D64">
        <v>21385</v>
      </c>
    </row>
    <row r="65" spans="1:6" x14ac:dyDescent="0.15">
      <c r="B65" t="s">
        <v>347</v>
      </c>
    </row>
    <row r="66" spans="1:6" x14ac:dyDescent="0.15">
      <c r="B66" t="s">
        <v>348</v>
      </c>
      <c r="C66">
        <v>79157</v>
      </c>
      <c r="D66">
        <v>97446</v>
      </c>
    </row>
    <row r="67" spans="1:6" x14ac:dyDescent="0.15">
      <c r="B67" t="s">
        <v>349</v>
      </c>
      <c r="C67">
        <v>31632</v>
      </c>
      <c r="D67">
        <v>49355</v>
      </c>
    </row>
    <row r="68" spans="1:6" x14ac:dyDescent="0.15">
      <c r="B68" t="s">
        <v>350</v>
      </c>
      <c r="C68">
        <f>SUM(C64:C67)</f>
        <v>115743</v>
      </c>
      <c r="D68">
        <f>SUM(D64:D67)</f>
        <v>168186</v>
      </c>
    </row>
    <row r="69" spans="1:6" x14ac:dyDescent="0.15">
      <c r="B69" t="s">
        <v>351</v>
      </c>
      <c r="C69">
        <f>SUM(C60:C62)</f>
        <v>51096</v>
      </c>
      <c r="D69">
        <f>SUM(D60:D62)</f>
        <v>80323</v>
      </c>
    </row>
    <row r="70" spans="1:6" x14ac:dyDescent="0.15">
      <c r="B70" t="s">
        <v>352</v>
      </c>
      <c r="C70">
        <f>SUM(C60:C61)</f>
        <v>46722</v>
      </c>
      <c r="D70">
        <f>SUM(D60:D61)</f>
        <v>72273</v>
      </c>
    </row>
    <row r="72" spans="1:6" x14ac:dyDescent="0.15">
      <c r="B72" s="31"/>
      <c r="C72" s="30">
        <v>2017</v>
      </c>
      <c r="D72" s="30"/>
      <c r="E72" s="31"/>
      <c r="F72" s="31"/>
    </row>
    <row r="73" spans="1:6" x14ac:dyDescent="0.15">
      <c r="A73" s="23" t="s">
        <v>362</v>
      </c>
      <c r="B73" s="31"/>
      <c r="C73" s="32" t="s">
        <v>353</v>
      </c>
      <c r="D73" s="32" t="s">
        <v>354</v>
      </c>
      <c r="E73" s="32">
        <v>2016</v>
      </c>
      <c r="F73" s="32">
        <v>2015</v>
      </c>
    </row>
    <row r="74" spans="1:6" x14ac:dyDescent="0.15">
      <c r="B74" s="31" t="s">
        <v>355</v>
      </c>
      <c r="C74" s="31">
        <v>309</v>
      </c>
      <c r="D74" s="33">
        <v>3.349230435725125E-2</v>
      </c>
      <c r="E74" s="33">
        <v>4.4636251541307029E-2</v>
      </c>
      <c r="F74" s="33">
        <v>5.1688959419632738E-2</v>
      </c>
    </row>
    <row r="75" spans="1:6" x14ac:dyDescent="0.15">
      <c r="B75" s="31" t="s">
        <v>356</v>
      </c>
      <c r="C75" s="31">
        <v>785</v>
      </c>
      <c r="D75" s="33">
        <v>3.3839124062419172E-2</v>
      </c>
      <c r="E75" s="33">
        <v>2.1064360375656604E-2</v>
      </c>
      <c r="F75" s="33">
        <v>8.7228658942602212E-3</v>
      </c>
    </row>
    <row r="76" spans="1:6" x14ac:dyDescent="0.15">
      <c r="B76" s="31" t="s">
        <v>357</v>
      </c>
      <c r="C76" s="31">
        <v>1673</v>
      </c>
      <c r="D76" s="33">
        <v>0.42066884586371639</v>
      </c>
      <c r="E76" s="33">
        <v>4.0767386091127102E-2</v>
      </c>
      <c r="F76" s="33">
        <v>4.0767386091127102E-2</v>
      </c>
    </row>
    <row r="77" spans="1:6" x14ac:dyDescent="0.15">
      <c r="B77" s="31" t="s">
        <v>358</v>
      </c>
      <c r="C77" s="31">
        <v>1925</v>
      </c>
      <c r="D77" s="33">
        <v>6.3368227006386196E-2</v>
      </c>
      <c r="E77" s="33">
        <v>6.9479111256598058E-2</v>
      </c>
      <c r="F77" s="33">
        <v>7.3139185580774368E-2</v>
      </c>
    </row>
    <row r="78" spans="1:6" x14ac:dyDescent="0.15">
      <c r="B78" s="31" t="s">
        <v>359</v>
      </c>
      <c r="C78" s="31">
        <v>216</v>
      </c>
      <c r="D78" s="33">
        <v>2.5072547881601858E-2</v>
      </c>
      <c r="E78" s="33">
        <v>2.3534312194106007E-2</v>
      </c>
      <c r="F78" s="33">
        <v>2.0308269110601958E-2</v>
      </c>
    </row>
    <row r="79" spans="1:6" x14ac:dyDescent="0.15">
      <c r="B79" s="31"/>
      <c r="C79" s="31">
        <v>4908</v>
      </c>
      <c r="D79" s="31"/>
      <c r="E79" s="31"/>
      <c r="F79" s="31"/>
    </row>
  </sheetData>
  <mergeCells count="2">
    <mergeCell ref="B57:B58"/>
    <mergeCell ref="C72:D7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5" x14ac:dyDescent="0.15"/>
  <cols>
    <col min="1" max="1" width="40.875" customWidth="1"/>
  </cols>
  <sheetData>
    <row r="1" spans="1:2" x14ac:dyDescent="0.15">
      <c r="A1" s="1" t="s">
        <v>293</v>
      </c>
      <c r="B1" s="1" t="s">
        <v>294</v>
      </c>
    </row>
    <row r="2" spans="1:2" x14ac:dyDescent="0.15">
      <c r="A2" t="s">
        <v>292</v>
      </c>
      <c r="B2" t="s">
        <v>291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0" workbookViewId="0">
      <selection activeCell="A5" sqref="A5"/>
    </sheetView>
  </sheetViews>
  <sheetFormatPr defaultRowHeight="13.5" x14ac:dyDescent="0.15"/>
  <sheetData>
    <row r="1" spans="1:8" x14ac:dyDescent="0.15">
      <c r="A1" s="22" t="s">
        <v>295</v>
      </c>
    </row>
    <row r="2" spans="1:8" x14ac:dyDescent="0.15">
      <c r="A2" s="6" t="s">
        <v>0</v>
      </c>
      <c r="B2" s="6" t="s">
        <v>1</v>
      </c>
      <c r="C2" s="6" t="s">
        <v>2</v>
      </c>
      <c r="D2" s="6" t="s">
        <v>67</v>
      </c>
      <c r="E2" s="6" t="s">
        <v>3</v>
      </c>
      <c r="F2" s="6" t="s">
        <v>4</v>
      </c>
      <c r="G2" s="6" t="s">
        <v>68</v>
      </c>
      <c r="H2" s="6" t="s">
        <v>69</v>
      </c>
    </row>
    <row r="6" spans="1:8" x14ac:dyDescent="0.15">
      <c r="A6" s="6" t="s">
        <v>5</v>
      </c>
    </row>
    <row r="7" spans="1:8" x14ac:dyDescent="0.15">
      <c r="A7" s="6"/>
      <c r="B7" s="2" t="s">
        <v>6</v>
      </c>
    </row>
    <row r="8" spans="1:8" x14ac:dyDescent="0.15">
      <c r="A8" s="6"/>
      <c r="B8" s="7" t="s">
        <v>7</v>
      </c>
    </row>
    <row r="9" spans="1:8" x14ac:dyDescent="0.15">
      <c r="A9" s="6"/>
      <c r="B9" t="s">
        <v>8</v>
      </c>
    </row>
    <row r="10" spans="1:8" x14ac:dyDescent="0.15">
      <c r="A10" s="6" t="s">
        <v>9</v>
      </c>
    </row>
    <row r="11" spans="1:8" x14ac:dyDescent="0.15">
      <c r="A11" s="6"/>
      <c r="B11" s="2" t="s">
        <v>10</v>
      </c>
    </row>
    <row r="12" spans="1:8" x14ac:dyDescent="0.15">
      <c r="A12" s="6"/>
      <c r="B12" s="7" t="s">
        <v>11</v>
      </c>
    </row>
    <row r="13" spans="1:8" x14ac:dyDescent="0.15">
      <c r="A13" s="6"/>
      <c r="B13" s="7" t="s">
        <v>12</v>
      </c>
    </row>
    <row r="14" spans="1:8" x14ac:dyDescent="0.15">
      <c r="A14" s="6"/>
    </row>
    <row r="15" spans="1:8" x14ac:dyDescent="0.15">
      <c r="A15" s="6" t="s">
        <v>13</v>
      </c>
    </row>
    <row r="16" spans="1:8" x14ac:dyDescent="0.15">
      <c r="A16" s="6"/>
      <c r="B16" s="7" t="s">
        <v>14</v>
      </c>
    </row>
    <row r="17" spans="1:8" x14ac:dyDescent="0.15">
      <c r="A17" s="6"/>
      <c r="C17" t="s">
        <v>15</v>
      </c>
    </row>
    <row r="18" spans="1:8" x14ac:dyDescent="0.15">
      <c r="A18" s="6"/>
      <c r="C18" t="s">
        <v>16</v>
      </c>
    </row>
    <row r="19" spans="1:8" x14ac:dyDescent="0.15">
      <c r="A19" s="6"/>
      <c r="B19" s="2" t="s">
        <v>17</v>
      </c>
    </row>
    <row r="20" spans="1:8" x14ac:dyDescent="0.15">
      <c r="A20" s="6"/>
      <c r="B20" s="7"/>
      <c r="C20" t="s">
        <v>18</v>
      </c>
    </row>
    <row r="21" spans="1:8" x14ac:dyDescent="0.15">
      <c r="A21" s="6"/>
      <c r="B21" s="7"/>
      <c r="C21" t="s">
        <v>19</v>
      </c>
    </row>
    <row r="22" spans="1:8" x14ac:dyDescent="0.15">
      <c r="A22" s="6"/>
    </row>
    <row r="23" spans="1:8" x14ac:dyDescent="0.15">
      <c r="A23" s="6" t="s">
        <v>20</v>
      </c>
    </row>
    <row r="24" spans="1:8" x14ac:dyDescent="0.15">
      <c r="A24" s="6"/>
      <c r="B24" s="2" t="s">
        <v>21</v>
      </c>
      <c r="C24" t="s">
        <v>22</v>
      </c>
      <c r="D24" t="s">
        <v>23</v>
      </c>
      <c r="E24" t="s">
        <v>24</v>
      </c>
      <c r="F24" t="s">
        <v>25</v>
      </c>
      <c r="G24" t="s">
        <v>26</v>
      </c>
      <c r="H24" t="s">
        <v>27</v>
      </c>
    </row>
    <row r="25" spans="1:8" x14ac:dyDescent="0.15">
      <c r="A25" s="6"/>
      <c r="B25" s="7" t="s">
        <v>28</v>
      </c>
      <c r="C25" t="s">
        <v>29</v>
      </c>
      <c r="D25" t="s">
        <v>30</v>
      </c>
      <c r="E25" t="s">
        <v>31</v>
      </c>
    </row>
    <row r="26" spans="1:8" x14ac:dyDescent="0.15">
      <c r="A26" s="6"/>
      <c r="B26" s="7" t="s">
        <v>32</v>
      </c>
      <c r="C26" t="s">
        <v>33</v>
      </c>
      <c r="D26" t="s">
        <v>34</v>
      </c>
      <c r="E26" t="s">
        <v>35</v>
      </c>
      <c r="F26" t="s">
        <v>36</v>
      </c>
      <c r="G26" t="s">
        <v>37</v>
      </c>
    </row>
    <row r="27" spans="1:8" x14ac:dyDescent="0.15">
      <c r="A27" s="6"/>
      <c r="B27" s="7" t="s">
        <v>38</v>
      </c>
      <c r="C27" t="s">
        <v>39</v>
      </c>
      <c r="D27" t="s">
        <v>36</v>
      </c>
      <c r="E27" t="s">
        <v>40</v>
      </c>
      <c r="F27" t="s">
        <v>34</v>
      </c>
      <c r="G27" t="s">
        <v>41</v>
      </c>
    </row>
    <row r="28" spans="1:8" x14ac:dyDescent="0.15">
      <c r="A28" s="6"/>
      <c r="B28" s="7" t="s">
        <v>42</v>
      </c>
      <c r="C28" t="s">
        <v>39</v>
      </c>
      <c r="D28" t="s">
        <v>36</v>
      </c>
      <c r="E28" t="s">
        <v>43</v>
      </c>
      <c r="F28" t="s">
        <v>44</v>
      </c>
      <c r="G28" t="s">
        <v>45</v>
      </c>
    </row>
    <row r="29" spans="1:8" x14ac:dyDescent="0.15">
      <c r="A29" s="6"/>
      <c r="B29" s="7" t="s">
        <v>46</v>
      </c>
      <c r="C29" t="s">
        <v>33</v>
      </c>
      <c r="D29" t="s">
        <v>34</v>
      </c>
      <c r="E29" t="s">
        <v>36</v>
      </c>
      <c r="F29" t="s">
        <v>47</v>
      </c>
    </row>
    <row r="30" spans="1:8" x14ac:dyDescent="0.15">
      <c r="A30" s="6"/>
      <c r="B30" s="7" t="s">
        <v>48</v>
      </c>
    </row>
    <row r="31" spans="1:8" x14ac:dyDescent="0.15">
      <c r="A31" s="6"/>
      <c r="B31" s="7" t="s">
        <v>49</v>
      </c>
    </row>
    <row r="32" spans="1:8" x14ac:dyDescent="0.15">
      <c r="A32" s="6"/>
    </row>
    <row r="33" spans="1:5" x14ac:dyDescent="0.15">
      <c r="A33" s="6" t="s">
        <v>50</v>
      </c>
    </row>
    <row r="34" spans="1:5" x14ac:dyDescent="0.15">
      <c r="A34" s="6"/>
      <c r="B34" s="7" t="s">
        <v>51</v>
      </c>
      <c r="C34" t="s">
        <v>52</v>
      </c>
      <c r="D34" t="s">
        <v>53</v>
      </c>
      <c r="E34" t="s">
        <v>54</v>
      </c>
    </row>
    <row r="35" spans="1:5" x14ac:dyDescent="0.15">
      <c r="A35" s="6"/>
    </row>
    <row r="36" spans="1:5" x14ac:dyDescent="0.15">
      <c r="A36" s="6"/>
    </row>
    <row r="37" spans="1:5" x14ac:dyDescent="0.15">
      <c r="A37" s="6" t="s">
        <v>55</v>
      </c>
    </row>
    <row r="38" spans="1:5" x14ac:dyDescent="0.15">
      <c r="A38" s="6"/>
      <c r="B38" s="2" t="s">
        <v>56</v>
      </c>
      <c r="C38" t="s">
        <v>57</v>
      </c>
      <c r="D38" t="s">
        <v>58</v>
      </c>
    </row>
    <row r="39" spans="1:5" x14ac:dyDescent="0.15">
      <c r="A39" s="6"/>
      <c r="B39" s="7" t="s">
        <v>59</v>
      </c>
      <c r="C39" t="s">
        <v>57</v>
      </c>
      <c r="D39" t="s">
        <v>58</v>
      </c>
    </row>
    <row r="40" spans="1:5" x14ac:dyDescent="0.15">
      <c r="A40" s="6"/>
      <c r="B40" s="7" t="s">
        <v>60</v>
      </c>
      <c r="C40" t="s">
        <v>57</v>
      </c>
      <c r="D40" t="s">
        <v>61</v>
      </c>
      <c r="E40" t="s">
        <v>62</v>
      </c>
    </row>
    <row r="41" spans="1:5" x14ac:dyDescent="0.15">
      <c r="A41" s="6"/>
      <c r="B41" s="7"/>
      <c r="C41" t="s">
        <v>57</v>
      </c>
      <c r="D41" t="s">
        <v>63</v>
      </c>
    </row>
    <row r="42" spans="1:5" x14ac:dyDescent="0.15">
      <c r="A42" s="6"/>
      <c r="B42" s="7" t="s">
        <v>64</v>
      </c>
    </row>
    <row r="43" spans="1:5" x14ac:dyDescent="0.15">
      <c r="A43" s="6"/>
      <c r="B43" s="7" t="s">
        <v>65</v>
      </c>
      <c r="C43" t="s">
        <v>17</v>
      </c>
    </row>
    <row r="44" spans="1:5" x14ac:dyDescent="0.15">
      <c r="A44" s="6"/>
      <c r="B44" s="7" t="s">
        <v>66</v>
      </c>
      <c r="C44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3.5" x14ac:dyDescent="0.15"/>
  <sheetData>
    <row r="1" spans="1:2" x14ac:dyDescent="0.15">
      <c r="A1" s="6" t="s">
        <v>70</v>
      </c>
    </row>
    <row r="2" spans="1:2" x14ac:dyDescent="0.15">
      <c r="A2" s="6"/>
      <c r="B2" t="s">
        <v>71</v>
      </c>
    </row>
    <row r="3" spans="1:2" x14ac:dyDescent="0.15">
      <c r="A3" s="6"/>
      <c r="B3" s="2" t="s">
        <v>72</v>
      </c>
    </row>
    <row r="4" spans="1:2" x14ac:dyDescent="0.15">
      <c r="A4" s="6"/>
      <c r="B4" s="2" t="s">
        <v>73</v>
      </c>
    </row>
    <row r="5" spans="1:2" x14ac:dyDescent="0.15">
      <c r="A5" s="6"/>
      <c r="B5" t="s">
        <v>74</v>
      </c>
    </row>
    <row r="6" spans="1:2" x14ac:dyDescent="0.15">
      <c r="A6" s="6" t="s">
        <v>75</v>
      </c>
    </row>
    <row r="7" spans="1:2" x14ac:dyDescent="0.15">
      <c r="A7" s="6"/>
      <c r="B7" t="s">
        <v>76</v>
      </c>
    </row>
    <row r="8" spans="1:2" x14ac:dyDescent="0.15">
      <c r="A8" s="6"/>
      <c r="B8" t="s">
        <v>77</v>
      </c>
    </row>
    <row r="9" spans="1:2" x14ac:dyDescent="0.15">
      <c r="A9" s="6"/>
      <c r="B9" t="s">
        <v>78</v>
      </c>
    </row>
    <row r="10" spans="1:2" x14ac:dyDescent="0.15">
      <c r="A10" s="6"/>
      <c r="B10" t="s">
        <v>79</v>
      </c>
    </row>
    <row r="11" spans="1:2" x14ac:dyDescent="0.15">
      <c r="A11" s="6"/>
    </row>
    <row r="12" spans="1:2" x14ac:dyDescent="0.15">
      <c r="A12" s="6" t="s">
        <v>80</v>
      </c>
    </row>
    <row r="13" spans="1:2" x14ac:dyDescent="0.15">
      <c r="A13" s="6"/>
      <c r="B13" t="s">
        <v>81</v>
      </c>
    </row>
    <row r="14" spans="1:2" x14ac:dyDescent="0.15">
      <c r="A14" s="6"/>
      <c r="B14" t="s">
        <v>82</v>
      </c>
    </row>
    <row r="15" spans="1:2" x14ac:dyDescent="0.15">
      <c r="A15" s="6"/>
      <c r="B15" t="s">
        <v>83</v>
      </c>
    </row>
    <row r="16" spans="1:2" x14ac:dyDescent="0.15">
      <c r="A16" s="6"/>
      <c r="B16" t="s">
        <v>84</v>
      </c>
    </row>
    <row r="17" spans="1:2" x14ac:dyDescent="0.15">
      <c r="A17" s="6" t="s">
        <v>85</v>
      </c>
    </row>
    <row r="18" spans="1:2" x14ac:dyDescent="0.15">
      <c r="A18" s="6"/>
      <c r="B18" t="s">
        <v>86</v>
      </c>
    </row>
    <row r="19" spans="1:2" x14ac:dyDescent="0.15">
      <c r="A19" s="6"/>
      <c r="B19" t="s">
        <v>87</v>
      </c>
    </row>
    <row r="20" spans="1:2" x14ac:dyDescent="0.15">
      <c r="A20" s="6"/>
      <c r="B20" s="2" t="s">
        <v>88</v>
      </c>
    </row>
    <row r="21" spans="1:2" x14ac:dyDescent="0.15">
      <c r="A21" s="6"/>
      <c r="B21" t="s">
        <v>89</v>
      </c>
    </row>
    <row r="22" spans="1:2" x14ac:dyDescent="0.15">
      <c r="A22" s="6"/>
      <c r="B22" t="s">
        <v>90</v>
      </c>
    </row>
    <row r="23" spans="1:2" x14ac:dyDescent="0.15">
      <c r="A23" s="6"/>
      <c r="B23" t="s">
        <v>91</v>
      </c>
    </row>
    <row r="24" spans="1:2" x14ac:dyDescent="0.15">
      <c r="A24" s="6" t="s">
        <v>92</v>
      </c>
    </row>
    <row r="25" spans="1:2" x14ac:dyDescent="0.15">
      <c r="A25" s="6"/>
      <c r="B25" t="s">
        <v>93</v>
      </c>
    </row>
    <row r="26" spans="1:2" x14ac:dyDescent="0.15">
      <c r="A26" s="6"/>
      <c r="B26" s="2" t="s">
        <v>94</v>
      </c>
    </row>
    <row r="27" spans="1:2" x14ac:dyDescent="0.15">
      <c r="A27" s="6"/>
      <c r="B27" s="2" t="s">
        <v>95</v>
      </c>
    </row>
    <row r="28" spans="1:2" x14ac:dyDescent="0.15">
      <c r="A28" s="6" t="s">
        <v>96</v>
      </c>
    </row>
    <row r="29" spans="1:2" x14ac:dyDescent="0.15">
      <c r="A29" s="6"/>
      <c r="B29" t="s">
        <v>97</v>
      </c>
    </row>
    <row r="30" spans="1:2" x14ac:dyDescent="0.15">
      <c r="A30" s="6"/>
      <c r="B30" t="s">
        <v>98</v>
      </c>
    </row>
    <row r="31" spans="1:2" x14ac:dyDescent="0.15">
      <c r="A31" s="6"/>
      <c r="B31" t="s">
        <v>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D37"/>
    </sheetView>
  </sheetViews>
  <sheetFormatPr defaultRowHeight="13.5" x14ac:dyDescent="0.15"/>
  <cols>
    <col min="2" max="2" width="24.625" customWidth="1"/>
  </cols>
  <sheetData>
    <row r="1" spans="1:4" ht="18.75" x14ac:dyDescent="0.25">
      <c r="A1" s="8" t="s">
        <v>100</v>
      </c>
    </row>
    <row r="2" spans="1:4" ht="18.75" x14ac:dyDescent="0.25">
      <c r="A2" s="9"/>
      <c r="B2" s="6" t="s">
        <v>101</v>
      </c>
    </row>
    <row r="3" spans="1:4" x14ac:dyDescent="0.15">
      <c r="B3" t="s">
        <v>102</v>
      </c>
      <c r="C3" t="s">
        <v>103</v>
      </c>
    </row>
    <row r="4" spans="1:4" x14ac:dyDescent="0.15">
      <c r="B4" s="10" t="s">
        <v>104</v>
      </c>
      <c r="C4" s="11" t="s">
        <v>105</v>
      </c>
    </row>
    <row r="5" spans="1:4" x14ac:dyDescent="0.15">
      <c r="B5" t="s">
        <v>106</v>
      </c>
      <c r="C5" t="s">
        <v>107</v>
      </c>
    </row>
    <row r="6" spans="1:4" x14ac:dyDescent="0.15">
      <c r="B6" s="6" t="s">
        <v>108</v>
      </c>
    </row>
    <row r="7" spans="1:4" x14ac:dyDescent="0.15">
      <c r="B7" t="s">
        <v>109</v>
      </c>
      <c r="C7" t="s">
        <v>110</v>
      </c>
    </row>
    <row r="8" spans="1:4" x14ac:dyDescent="0.15">
      <c r="B8" t="s">
        <v>111</v>
      </c>
      <c r="C8" t="s">
        <v>110</v>
      </c>
    </row>
    <row r="9" spans="1:4" x14ac:dyDescent="0.15">
      <c r="B9" s="6" t="s">
        <v>112</v>
      </c>
    </row>
    <row r="10" spans="1:4" x14ac:dyDescent="0.15">
      <c r="B10" s="10" t="s">
        <v>113</v>
      </c>
      <c r="C10" t="s">
        <v>114</v>
      </c>
    </row>
    <row r="11" spans="1:4" x14ac:dyDescent="0.15">
      <c r="B11" s="10" t="s">
        <v>115</v>
      </c>
      <c r="C11" t="s">
        <v>110</v>
      </c>
    </row>
    <row r="12" spans="1:4" x14ac:dyDescent="0.15">
      <c r="B12" s="10" t="s">
        <v>116</v>
      </c>
      <c r="C12" t="s">
        <v>117</v>
      </c>
    </row>
    <row r="13" spans="1:4" x14ac:dyDescent="0.15">
      <c r="B13" s="6" t="s">
        <v>118</v>
      </c>
    </row>
    <row r="14" spans="1:4" x14ac:dyDescent="0.15">
      <c r="B14" s="10" t="s">
        <v>119</v>
      </c>
      <c r="C14" t="s">
        <v>120</v>
      </c>
      <c r="D14" t="s">
        <v>121</v>
      </c>
    </row>
    <row r="15" spans="1:4" x14ac:dyDescent="0.15">
      <c r="B15" s="10" t="s">
        <v>122</v>
      </c>
      <c r="C15" t="s">
        <v>123</v>
      </c>
    </row>
    <row r="16" spans="1:4" x14ac:dyDescent="0.15">
      <c r="B16" t="s">
        <v>124</v>
      </c>
      <c r="C16" t="s">
        <v>125</v>
      </c>
    </row>
    <row r="17" spans="1:4" x14ac:dyDescent="0.15">
      <c r="A17" s="12"/>
      <c r="B17" s="12" t="s">
        <v>126</v>
      </c>
      <c r="C17" s="13" t="s">
        <v>127</v>
      </c>
      <c r="D17" t="s">
        <v>128</v>
      </c>
    </row>
    <row r="18" spans="1:4" ht="18.75" x14ac:dyDescent="0.25">
      <c r="A18" s="8" t="s">
        <v>129</v>
      </c>
    </row>
    <row r="19" spans="1:4" x14ac:dyDescent="0.15">
      <c r="B19" s="6" t="s">
        <v>130</v>
      </c>
    </row>
    <row r="20" spans="1:4" x14ac:dyDescent="0.15">
      <c r="B20" t="s">
        <v>131</v>
      </c>
      <c r="C20" t="s">
        <v>132</v>
      </c>
    </row>
    <row r="24" spans="1:4" x14ac:dyDescent="0.15">
      <c r="A24" t="s">
        <v>133</v>
      </c>
    </row>
    <row r="25" spans="1:4" x14ac:dyDescent="0.15">
      <c r="B25" t="s">
        <v>134</v>
      </c>
    </row>
    <row r="26" spans="1:4" x14ac:dyDescent="0.15">
      <c r="B26" t="s">
        <v>135</v>
      </c>
    </row>
    <row r="27" spans="1:4" x14ac:dyDescent="0.15">
      <c r="B27" t="s">
        <v>136</v>
      </c>
    </row>
    <row r="30" spans="1:4" x14ac:dyDescent="0.15">
      <c r="A30" t="s">
        <v>137</v>
      </c>
    </row>
    <row r="31" spans="1:4" x14ac:dyDescent="0.15">
      <c r="B31" t="s">
        <v>138</v>
      </c>
    </row>
    <row r="32" spans="1:4" x14ac:dyDescent="0.15">
      <c r="B32" t="s">
        <v>139</v>
      </c>
    </row>
    <row r="34" spans="1:2" x14ac:dyDescent="0.15">
      <c r="A34" t="s">
        <v>140</v>
      </c>
    </row>
    <row r="35" spans="1:2" x14ac:dyDescent="0.15">
      <c r="B35" t="s">
        <v>141</v>
      </c>
    </row>
    <row r="36" spans="1:2" x14ac:dyDescent="0.15">
      <c r="B36" t="s">
        <v>142</v>
      </c>
    </row>
    <row r="37" spans="1:2" x14ac:dyDescent="0.15">
      <c r="B37" t="s">
        <v>143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2" sqref="F2"/>
    </sheetView>
  </sheetViews>
  <sheetFormatPr defaultRowHeight="13.5" x14ac:dyDescent="0.15"/>
  <cols>
    <col min="5" max="6" width="31.125" customWidth="1"/>
    <col min="7" max="7" width="35" customWidth="1"/>
    <col min="8" max="8" width="22.5" customWidth="1"/>
  </cols>
  <sheetData>
    <row r="1" spans="1:8" x14ac:dyDescent="0.15">
      <c r="A1" s="5" t="s">
        <v>144</v>
      </c>
      <c r="B1" s="5" t="s">
        <v>145</v>
      </c>
      <c r="C1" s="5" t="s">
        <v>146</v>
      </c>
      <c r="D1" s="5">
        <v>3.25</v>
      </c>
      <c r="E1" s="5" t="s">
        <v>147</v>
      </c>
      <c r="F1" s="5" t="s">
        <v>148</v>
      </c>
      <c r="G1" s="5" t="s">
        <v>149</v>
      </c>
      <c r="H1" s="5" t="s">
        <v>150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I7" sqref="I7"/>
    </sheetView>
  </sheetViews>
  <sheetFormatPr defaultRowHeight="13.5" x14ac:dyDescent="0.15"/>
  <cols>
    <col min="1" max="1" width="9" customWidth="1"/>
    <col min="2" max="2" width="9.75" hidden="1" customWidth="1"/>
    <col min="3" max="3" width="0" hidden="1" customWidth="1"/>
    <col min="4" max="4" width="36.125" customWidth="1"/>
    <col min="12" max="12" width="25.875" customWidth="1"/>
    <col min="13" max="13" width="17.5" customWidth="1"/>
  </cols>
  <sheetData>
    <row r="1" spans="1:18" ht="18" customHeight="1" x14ac:dyDescent="0.15">
      <c r="A1" s="1" t="s">
        <v>246</v>
      </c>
      <c r="B1" s="1" t="s">
        <v>247</v>
      </c>
      <c r="C1" s="14" t="s">
        <v>248</v>
      </c>
      <c r="D1" s="14" t="s">
        <v>262</v>
      </c>
      <c r="E1" s="1" t="s">
        <v>249</v>
      </c>
      <c r="F1" s="1" t="s">
        <v>250</v>
      </c>
      <c r="G1" s="1" t="s">
        <v>251</v>
      </c>
      <c r="H1" s="14" t="s">
        <v>252</v>
      </c>
      <c r="I1" s="14" t="s">
        <v>253</v>
      </c>
      <c r="J1" s="14" t="s">
        <v>254</v>
      </c>
      <c r="K1" s="15" t="s">
        <v>255</v>
      </c>
      <c r="L1" s="16" t="s">
        <v>256</v>
      </c>
      <c r="M1" s="14" t="s">
        <v>261</v>
      </c>
      <c r="N1" s="15" t="s">
        <v>257</v>
      </c>
      <c r="O1" s="14" t="s">
        <v>258</v>
      </c>
      <c r="P1" s="15" t="s">
        <v>259</v>
      </c>
      <c r="Q1" s="14" t="s">
        <v>260</v>
      </c>
      <c r="R1" s="14" t="s">
        <v>264</v>
      </c>
    </row>
    <row r="2" spans="1:18" ht="202.5" x14ac:dyDescent="0.15">
      <c r="D2" s="21" t="s">
        <v>263</v>
      </c>
      <c r="L2" s="16" t="s">
        <v>236</v>
      </c>
      <c r="M2" s="16"/>
    </row>
    <row r="3" spans="1:18" x14ac:dyDescent="0.15">
      <c r="A3" s="17"/>
      <c r="B3" t="s">
        <v>218</v>
      </c>
    </row>
    <row r="4" spans="1:18" x14ac:dyDescent="0.15">
      <c r="A4" s="18"/>
      <c r="B4" t="s">
        <v>219</v>
      </c>
    </row>
    <row r="5" spans="1:18" x14ac:dyDescent="0.15">
      <c r="A5" s="19"/>
      <c r="B5" t="s">
        <v>235</v>
      </c>
    </row>
    <row r="7" spans="1:18" x14ac:dyDescent="0.15">
      <c r="B7" s="1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7" activeCellId="1" sqref="C18 C7"/>
    </sheetView>
  </sheetViews>
  <sheetFormatPr defaultRowHeight="13.5" x14ac:dyDescent="0.15"/>
  <cols>
    <col min="1" max="1" width="30.375" style="1" customWidth="1"/>
    <col min="2" max="2" width="27.875" customWidth="1"/>
    <col min="3" max="3" width="56.125" customWidth="1"/>
  </cols>
  <sheetData>
    <row r="1" spans="1:3" x14ac:dyDescent="0.15">
      <c r="A1" s="1" t="s">
        <v>220</v>
      </c>
      <c r="B1" s="1" t="s">
        <v>225</v>
      </c>
      <c r="C1" s="1" t="s">
        <v>224</v>
      </c>
    </row>
    <row r="2" spans="1:3" x14ac:dyDescent="0.15">
      <c r="A2" s="1" t="s">
        <v>221</v>
      </c>
    </row>
    <row r="3" spans="1:3" x14ac:dyDescent="0.15">
      <c r="B3" t="s">
        <v>222</v>
      </c>
      <c r="C3" t="s">
        <v>223</v>
      </c>
    </row>
    <row r="4" spans="1:3" x14ac:dyDescent="0.15">
      <c r="B4" t="s">
        <v>226</v>
      </c>
      <c r="C4" t="s">
        <v>223</v>
      </c>
    </row>
    <row r="5" spans="1:3" x14ac:dyDescent="0.15">
      <c r="B5" t="s">
        <v>227</v>
      </c>
      <c r="C5" t="s">
        <v>238</v>
      </c>
    </row>
    <row r="6" spans="1:3" x14ac:dyDescent="0.15">
      <c r="B6" t="s">
        <v>228</v>
      </c>
      <c r="C6" t="s">
        <v>237</v>
      </c>
    </row>
    <row r="7" spans="1:3" x14ac:dyDescent="0.15">
      <c r="B7" t="s">
        <v>229</v>
      </c>
      <c r="C7" t="s">
        <v>237</v>
      </c>
    </row>
    <row r="8" spans="1:3" x14ac:dyDescent="0.15">
      <c r="B8" t="s">
        <v>230</v>
      </c>
      <c r="C8" t="s">
        <v>237</v>
      </c>
    </row>
    <row r="9" spans="1:3" x14ac:dyDescent="0.15">
      <c r="B9" t="s">
        <v>231</v>
      </c>
      <c r="C9" t="s">
        <v>239</v>
      </c>
    </row>
    <row r="10" spans="1:3" x14ac:dyDescent="0.15">
      <c r="B10" t="s">
        <v>232</v>
      </c>
      <c r="C10" t="s">
        <v>239</v>
      </c>
    </row>
    <row r="11" spans="1:3" x14ac:dyDescent="0.15">
      <c r="B11" t="s">
        <v>233</v>
      </c>
      <c r="C11" t="s">
        <v>239</v>
      </c>
    </row>
    <row r="12" spans="1:3" x14ac:dyDescent="0.15">
      <c r="A12" s="1" t="s">
        <v>234</v>
      </c>
    </row>
    <row r="13" spans="1:3" x14ac:dyDescent="0.15">
      <c r="B13" s="20" t="s">
        <v>240</v>
      </c>
    </row>
    <row r="14" spans="1:3" x14ac:dyDescent="0.15">
      <c r="C14" t="s">
        <v>241</v>
      </c>
    </row>
    <row r="15" spans="1:3" x14ac:dyDescent="0.15">
      <c r="C15" t="s">
        <v>243</v>
      </c>
    </row>
    <row r="16" spans="1:3" x14ac:dyDescent="0.15">
      <c r="C16" t="s">
        <v>242</v>
      </c>
    </row>
    <row r="17" spans="2:3" x14ac:dyDescent="0.15">
      <c r="B17" s="20" t="s">
        <v>244</v>
      </c>
    </row>
    <row r="18" spans="2:3" x14ac:dyDescent="0.15">
      <c r="C18" t="s">
        <v>245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工业公司比较表格（标准）</vt:lpstr>
      <vt:lpstr>资产负债表损益分析</vt:lpstr>
      <vt:lpstr>常见公司比较分析表格</vt:lpstr>
      <vt:lpstr>技术分析</vt:lpstr>
      <vt:lpstr>风险分析</vt:lpstr>
      <vt:lpstr>指标选股</vt:lpstr>
      <vt:lpstr>企业债券评级</vt:lpstr>
      <vt:lpstr>个股选股</vt:lpstr>
      <vt:lpstr>损益表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2018-12-26T10:00:30Z</dcterms:modified>
</cp:coreProperties>
</file>