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60" activeTab="1"/>
  </bookViews>
  <sheets>
    <sheet name="中科创达" sheetId="1" r:id="rId1"/>
    <sheet name="闲聊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6" i="1" l="1"/>
  <c r="C24" i="1"/>
  <c r="C22" i="1"/>
  <c r="C21" i="1"/>
  <c r="M12" i="1"/>
  <c r="L12" i="1"/>
  <c r="K12" i="1"/>
  <c r="D53" i="1" l="1"/>
  <c r="C53" i="1"/>
  <c r="D52" i="1"/>
  <c r="C52" i="1"/>
  <c r="D51" i="1"/>
  <c r="C51" i="1"/>
  <c r="C46" i="1"/>
  <c r="C35" i="1"/>
  <c r="C32" i="1"/>
  <c r="C23" i="1"/>
  <c r="C25" i="1" s="1"/>
  <c r="D17" i="1"/>
  <c r="D18" i="1" s="1"/>
  <c r="C17" i="1"/>
  <c r="C18" i="1" s="1"/>
  <c r="J16" i="1"/>
  <c r="J12" i="1"/>
  <c r="J13" i="1" s="1"/>
  <c r="B7" i="1"/>
  <c r="L23" i="1" l="1"/>
  <c r="L24" i="1" s="1"/>
  <c r="C37" i="1"/>
</calcChain>
</file>

<file path=xl/sharedStrings.xml><?xml version="1.0" encoding="utf-8"?>
<sst xmlns="http://schemas.openxmlformats.org/spreadsheetml/2006/main" count="58" uniqueCount="54">
  <si>
    <t>时间</t>
    <phoneticPr fontId="2" type="noConversion"/>
  </si>
  <si>
    <t>每股收益</t>
    <phoneticPr fontId="2" type="noConversion"/>
  </si>
  <si>
    <t>每股收益检测</t>
    <phoneticPr fontId="2" type="noConversion"/>
  </si>
  <si>
    <t>报告期净收益</t>
    <phoneticPr fontId="2" type="noConversion"/>
  </si>
  <si>
    <t>净利润</t>
    <phoneticPr fontId="2" type="noConversion"/>
  </si>
  <si>
    <t>调整后</t>
    <phoneticPr fontId="2" type="noConversion"/>
  </si>
  <si>
    <t>上述利润与盈余账户变化值的对比</t>
    <phoneticPr fontId="2" type="noConversion"/>
  </si>
  <si>
    <t>减去：已付股息总额</t>
    <phoneticPr fontId="2" type="noConversion"/>
  </si>
  <si>
    <t>(A)应计入盈余的金额</t>
    <phoneticPr fontId="2" type="noConversion"/>
  </si>
  <si>
    <t>盈余公积和应急储备(2017-12-31)</t>
    <phoneticPr fontId="2" type="noConversion"/>
  </si>
  <si>
    <t>(B)资产负债表盈余增加</t>
    <phoneticPr fontId="2" type="noConversion"/>
  </si>
  <si>
    <t>12年总计</t>
    <phoneticPr fontId="2" type="noConversion"/>
  </si>
  <si>
    <t>对上表中差额的解释</t>
    <phoneticPr fontId="2" type="noConversion"/>
  </si>
  <si>
    <t>平均值</t>
    <phoneticPr fontId="2" type="noConversion"/>
  </si>
  <si>
    <t>真实收益</t>
    <phoneticPr fontId="2" type="noConversion"/>
  </si>
  <si>
    <t>损益表所示收益</t>
    <phoneticPr fontId="2" type="noConversion"/>
  </si>
  <si>
    <t>营运资金比较</t>
    <phoneticPr fontId="2" type="noConversion"/>
  </si>
  <si>
    <t>盈余调整总额</t>
    <phoneticPr fontId="2" type="noConversion"/>
  </si>
  <si>
    <t>更正后总收益</t>
    <phoneticPr fontId="2" type="noConversion"/>
  </si>
  <si>
    <t>营运资金净值(2017-12-31)</t>
    <phoneticPr fontId="2" type="noConversion"/>
  </si>
  <si>
    <t>加股本收入</t>
    <phoneticPr fontId="2" type="noConversion"/>
  </si>
  <si>
    <t>实际增加</t>
    <phoneticPr fontId="2" type="noConversion"/>
  </si>
  <si>
    <t>检查亏损或盈利对公司财务状况的影响</t>
    <phoneticPr fontId="2" type="noConversion"/>
  </si>
  <si>
    <t>项目</t>
    <phoneticPr fontId="2" type="noConversion"/>
  </si>
  <si>
    <t>报告期利润:</t>
    <phoneticPr fontId="2" type="noConversion"/>
  </si>
  <si>
    <t>3年总利润</t>
    <phoneticPr fontId="2" type="noConversion"/>
  </si>
  <si>
    <t>股息</t>
    <phoneticPr fontId="2" type="noConversion"/>
  </si>
  <si>
    <t>对盈余和储备的冲减</t>
    <phoneticPr fontId="2" type="noConversion"/>
  </si>
  <si>
    <t>3年盈余和储备减值减少额</t>
    <phoneticPr fontId="2" type="noConversion"/>
  </si>
  <si>
    <t>固定及杂项净资产</t>
    <phoneticPr fontId="2" type="noConversion"/>
  </si>
  <si>
    <t>现金资产</t>
    <phoneticPr fontId="2" type="noConversion"/>
  </si>
  <si>
    <t>应收项目和其他</t>
    <phoneticPr fontId="2" type="noConversion"/>
  </si>
  <si>
    <t>存货</t>
    <phoneticPr fontId="2" type="noConversion"/>
  </si>
  <si>
    <t>总资产</t>
    <phoneticPr fontId="2" type="noConversion"/>
  </si>
  <si>
    <t>流动负债</t>
    <phoneticPr fontId="2" type="noConversion"/>
  </si>
  <si>
    <t>优先股</t>
    <phoneticPr fontId="2" type="noConversion"/>
  </si>
  <si>
    <t>普通股</t>
    <phoneticPr fontId="2" type="noConversion"/>
  </si>
  <si>
    <t>盈余和杂项储备</t>
    <phoneticPr fontId="2" type="noConversion"/>
  </si>
  <si>
    <t>总负债</t>
    <phoneticPr fontId="2" type="noConversion"/>
  </si>
  <si>
    <t>净流动资产</t>
    <phoneticPr fontId="2" type="noConversion"/>
  </si>
  <si>
    <t>不包括存货的流动资产净值</t>
    <phoneticPr fontId="2" type="noConversion"/>
  </si>
  <si>
    <t>2012-2017年报告的净收益总额</t>
    <phoneticPr fontId="2" type="noConversion"/>
  </si>
  <si>
    <t>盈余公积（2012-12-31）</t>
    <phoneticPr fontId="2" type="noConversion"/>
  </si>
  <si>
    <t>营运资金净值(2012-12-31)</t>
    <phoneticPr fontId="2" type="noConversion"/>
  </si>
  <si>
    <t>6年增加</t>
    <phoneticPr fontId="2" type="noConversion"/>
  </si>
  <si>
    <t>中科创达</t>
    <phoneticPr fontId="2" type="noConversion"/>
  </si>
  <si>
    <t>科创板</t>
    <phoneticPr fontId="2" type="noConversion"/>
  </si>
  <si>
    <t>创投基金</t>
    <phoneticPr fontId="2" type="noConversion"/>
  </si>
  <si>
    <t>高科技项目</t>
    <phoneticPr fontId="2" type="noConversion"/>
  </si>
  <si>
    <t>人工智能和物联网创新服务平台</t>
    <phoneticPr fontId="2" type="noConversion"/>
  </si>
  <si>
    <t>安创加速器</t>
    <phoneticPr fontId="2" type="noConversion"/>
  </si>
  <si>
    <t>合作伙伴</t>
    <phoneticPr fontId="2" type="noConversion"/>
  </si>
  <si>
    <t>华为、InfinityAR、阿里、百度、小米、腾讯、京东</t>
    <phoneticPr fontId="2" type="noConversion"/>
  </si>
  <si>
    <t>百度Apollo计划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</si>
</sst>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  <xf numFmtId="0" fontId="3" fillId="0" borderId="0" xfId="0" applyFont="1"/>
    <xf numFmtId="0" fontId="1" fillId="0" borderId="0" xfId="0" applyFont="1"/>
    <xf numFmtId="0" fontId="4" fillId="0" borderId="0" xfId="0" applyFont="1"/>
    <xf numFmtId="176" fontId="4" fillId="0" borderId="0" xfId="0" applyNumberFormat="1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opLeftCell="A32" workbookViewId="0">
      <selection activeCell="C52" sqref="C52"/>
    </sheetView>
  </sheetViews>
  <sheetFormatPr defaultRowHeight="14.25" x14ac:dyDescent="0.2"/>
  <cols>
    <col min="1" max="1" width="37.25" customWidth="1"/>
    <col min="2" max="2" width="26.75" customWidth="1"/>
    <col min="3" max="3" width="15.75" customWidth="1"/>
    <col min="4" max="4" width="12.75" customWidth="1"/>
    <col min="8" max="8" width="28.375" customWidth="1"/>
    <col min="9" max="9" width="30.5" customWidth="1"/>
    <col min="11" max="11" width="17.625" customWidth="1"/>
  </cols>
  <sheetData>
    <row r="1" spans="1:13" x14ac:dyDescent="0.2">
      <c r="A1" s="1" t="s">
        <v>0</v>
      </c>
      <c r="B1" s="1" t="s">
        <v>1</v>
      </c>
    </row>
    <row r="2" spans="1:13" x14ac:dyDescent="0.2">
      <c r="A2">
        <v>2017</v>
      </c>
      <c r="B2">
        <v>0.2</v>
      </c>
    </row>
    <row r="3" spans="1:13" x14ac:dyDescent="0.2">
      <c r="A3">
        <v>2016</v>
      </c>
      <c r="B3">
        <v>0.31</v>
      </c>
    </row>
    <row r="4" spans="1:13" x14ac:dyDescent="0.2">
      <c r="A4">
        <v>2015</v>
      </c>
      <c r="B4">
        <v>1.55</v>
      </c>
    </row>
    <row r="5" spans="1:13" x14ac:dyDescent="0.2">
      <c r="A5">
        <v>2014</v>
      </c>
      <c r="B5">
        <v>1.5</v>
      </c>
    </row>
    <row r="6" spans="1:13" x14ac:dyDescent="0.2">
      <c r="A6">
        <v>2013</v>
      </c>
      <c r="B6">
        <v>1.29</v>
      </c>
    </row>
    <row r="7" spans="1:13" x14ac:dyDescent="0.2">
      <c r="B7" s="2">
        <f>SUM(B2:B6)/5</f>
        <v>0.97</v>
      </c>
    </row>
    <row r="8" spans="1:13" x14ac:dyDescent="0.2">
      <c r="A8" s="3" t="s">
        <v>2</v>
      </c>
    </row>
    <row r="9" spans="1:13" x14ac:dyDescent="0.2">
      <c r="A9" s="4">
        <v>1</v>
      </c>
      <c r="B9" s="4"/>
      <c r="G9" s="4">
        <v>2</v>
      </c>
      <c r="H9" s="4"/>
      <c r="K9" s="4"/>
      <c r="L9" s="4"/>
    </row>
    <row r="10" spans="1:13" x14ac:dyDescent="0.2">
      <c r="A10" s="4"/>
      <c r="B10" s="4" t="s">
        <v>3</v>
      </c>
      <c r="C10" t="s">
        <v>4</v>
      </c>
      <c r="D10" t="s">
        <v>1</v>
      </c>
      <c r="E10" t="s">
        <v>5</v>
      </c>
      <c r="F10" t="s">
        <v>5</v>
      </c>
      <c r="G10" s="4"/>
      <c r="H10" s="4" t="s">
        <v>6</v>
      </c>
      <c r="K10" s="4"/>
      <c r="L10" s="4"/>
    </row>
    <row r="11" spans="1:13" x14ac:dyDescent="0.2">
      <c r="B11">
        <v>2012</v>
      </c>
      <c r="C11">
        <v>5377</v>
      </c>
      <c r="D11">
        <v>0.72</v>
      </c>
      <c r="H11" t="s">
        <v>41</v>
      </c>
      <c r="J11">
        <v>57569</v>
      </c>
    </row>
    <row r="12" spans="1:13" x14ac:dyDescent="0.2">
      <c r="B12">
        <v>2013</v>
      </c>
      <c r="C12">
        <v>9668</v>
      </c>
      <c r="D12">
        <v>1.29</v>
      </c>
      <c r="H12" t="s">
        <v>7</v>
      </c>
      <c r="J12">
        <f>SUM(K12:N12)</f>
        <v>11052.46</v>
      </c>
      <c r="K12">
        <f>40388*0.08</f>
        <v>3231.04</v>
      </c>
      <c r="L12">
        <f>40306*0.07</f>
        <v>2821.42</v>
      </c>
      <c r="M12">
        <f>10000*0.5</f>
        <v>5000</v>
      </c>
    </row>
    <row r="13" spans="1:13" x14ac:dyDescent="0.2">
      <c r="B13">
        <v>2014</v>
      </c>
      <c r="C13">
        <v>11266</v>
      </c>
      <c r="D13">
        <v>1.5</v>
      </c>
      <c r="E13" s="5"/>
      <c r="F13" s="5"/>
      <c r="H13" t="s">
        <v>8</v>
      </c>
      <c r="J13">
        <f>J11-J12</f>
        <v>46516.54</v>
      </c>
    </row>
    <row r="14" spans="1:13" x14ac:dyDescent="0.2">
      <c r="B14">
        <v>2015</v>
      </c>
      <c r="C14">
        <v>11638</v>
      </c>
      <c r="D14">
        <v>1.55</v>
      </c>
      <c r="I14" t="s">
        <v>42</v>
      </c>
      <c r="J14">
        <v>2943</v>
      </c>
    </row>
    <row r="15" spans="1:13" x14ac:dyDescent="0.2">
      <c r="B15">
        <v>2016</v>
      </c>
      <c r="C15">
        <v>12006</v>
      </c>
      <c r="D15">
        <v>0.31</v>
      </c>
      <c r="I15" t="s">
        <v>9</v>
      </c>
      <c r="J15">
        <v>46751</v>
      </c>
    </row>
    <row r="16" spans="1:13" x14ac:dyDescent="0.2">
      <c r="B16">
        <v>2017</v>
      </c>
      <c r="C16">
        <v>7614</v>
      </c>
      <c r="D16">
        <v>0.2</v>
      </c>
      <c r="E16" s="5"/>
      <c r="F16" s="6"/>
      <c r="H16" t="s">
        <v>10</v>
      </c>
      <c r="J16">
        <f>J15-J14</f>
        <v>43808</v>
      </c>
    </row>
    <row r="17" spans="1:12" x14ac:dyDescent="0.2">
      <c r="B17" t="s">
        <v>11</v>
      </c>
      <c r="C17">
        <f>SUM(C11:C16)</f>
        <v>57569</v>
      </c>
      <c r="D17">
        <f>SUM(D11:D16)</f>
        <v>5.5699999999999994</v>
      </c>
      <c r="F17" s="2"/>
    </row>
    <row r="18" spans="1:12" x14ac:dyDescent="0.2">
      <c r="B18" t="s">
        <v>13</v>
      </c>
      <c r="C18" s="2">
        <f>C17/9</f>
        <v>6396.5555555555557</v>
      </c>
      <c r="D18" s="2">
        <f>D17/7</f>
        <v>0.7957142857142856</v>
      </c>
      <c r="E18" s="2"/>
      <c r="F18" s="2"/>
    </row>
    <row r="19" spans="1:12" x14ac:dyDescent="0.2">
      <c r="A19" s="4">
        <v>5</v>
      </c>
      <c r="B19" s="4"/>
      <c r="C19" s="4"/>
      <c r="D19" s="4"/>
      <c r="H19" s="4">
        <v>3</v>
      </c>
      <c r="I19" s="4"/>
      <c r="J19" s="4">
        <v>4</v>
      </c>
    </row>
    <row r="20" spans="1:12" x14ac:dyDescent="0.2">
      <c r="B20" s="4" t="s">
        <v>16</v>
      </c>
      <c r="C20" s="4"/>
      <c r="D20" s="4"/>
      <c r="H20" s="4"/>
      <c r="I20" s="4" t="s">
        <v>12</v>
      </c>
      <c r="J20" s="4"/>
      <c r="K20" s="4"/>
      <c r="L20" s="4"/>
    </row>
    <row r="21" spans="1:12" x14ac:dyDescent="0.2">
      <c r="B21" t="s">
        <v>43</v>
      </c>
      <c r="C21">
        <f>18236-4133</f>
        <v>14103</v>
      </c>
      <c r="K21" s="4" t="s">
        <v>14</v>
      </c>
      <c r="L21" s="4"/>
    </row>
    <row r="22" spans="1:12" x14ac:dyDescent="0.2">
      <c r="B22" t="s">
        <v>19</v>
      </c>
      <c r="C22">
        <f>181672-111350</f>
        <v>70322</v>
      </c>
      <c r="K22" t="s">
        <v>15</v>
      </c>
      <c r="L22">
        <v>57569</v>
      </c>
    </row>
    <row r="23" spans="1:12" x14ac:dyDescent="0.2">
      <c r="B23" t="s">
        <v>44</v>
      </c>
      <c r="C23">
        <f>C22-C21</f>
        <v>56219</v>
      </c>
      <c r="K23" t="s">
        <v>17</v>
      </c>
      <c r="L23">
        <f>J16+J12</f>
        <v>54860.46</v>
      </c>
    </row>
    <row r="24" spans="1:12" x14ac:dyDescent="0.2">
      <c r="A24" s="4"/>
      <c r="B24" t="s">
        <v>20</v>
      </c>
      <c r="C24">
        <f>103466-14646</f>
        <v>88820</v>
      </c>
      <c r="K24" t="s">
        <v>18</v>
      </c>
      <c r="L24">
        <f>L23-L22</f>
        <v>-2708.5400000000009</v>
      </c>
    </row>
    <row r="25" spans="1:12" x14ac:dyDescent="0.2">
      <c r="A25" s="4"/>
      <c r="B25" t="s">
        <v>21</v>
      </c>
      <c r="C25">
        <f>C23-C24</f>
        <v>-32601</v>
      </c>
    </row>
    <row r="26" spans="1:12" x14ac:dyDescent="0.2">
      <c r="A26" s="3" t="s">
        <v>22</v>
      </c>
    </row>
    <row r="27" spans="1:12" x14ac:dyDescent="0.2">
      <c r="A27" s="3"/>
      <c r="B27" s="4" t="s">
        <v>23</v>
      </c>
      <c r="C27" s="4" t="s">
        <v>45</v>
      </c>
    </row>
    <row r="28" spans="1:12" x14ac:dyDescent="0.2">
      <c r="B28" t="s">
        <v>24</v>
      </c>
    </row>
    <row r="29" spans="1:12" x14ac:dyDescent="0.2">
      <c r="B29">
        <v>2017</v>
      </c>
      <c r="C29">
        <v>7614</v>
      </c>
    </row>
    <row r="30" spans="1:12" x14ac:dyDescent="0.2">
      <c r="A30" s="3"/>
      <c r="B30">
        <v>2016</v>
      </c>
      <c r="C30">
        <v>12006</v>
      </c>
    </row>
    <row r="31" spans="1:12" x14ac:dyDescent="0.2">
      <c r="B31">
        <v>2015</v>
      </c>
      <c r="C31">
        <v>11638</v>
      </c>
    </row>
    <row r="32" spans="1:12" x14ac:dyDescent="0.2">
      <c r="A32" s="3"/>
      <c r="B32" t="s">
        <v>25</v>
      </c>
      <c r="C32">
        <f>SUM(C29:C31)</f>
        <v>31258</v>
      </c>
    </row>
    <row r="34" spans="2:4" x14ac:dyDescent="0.2">
      <c r="B34" t="s">
        <v>26</v>
      </c>
      <c r="C34">
        <v>11052</v>
      </c>
    </row>
    <row r="35" spans="2:4" x14ac:dyDescent="0.2">
      <c r="B35" t="s">
        <v>27</v>
      </c>
      <c r="C35">
        <f>D35-F35</f>
        <v>0</v>
      </c>
    </row>
    <row r="37" spans="2:4" x14ac:dyDescent="0.2">
      <c r="B37" t="s">
        <v>28</v>
      </c>
      <c r="C37">
        <f>C32+C35-C34</f>
        <v>20206</v>
      </c>
    </row>
    <row r="40" spans="2:4" x14ac:dyDescent="0.2">
      <c r="B40" s="8" t="s">
        <v>23</v>
      </c>
      <c r="C40" s="8" t="s">
        <v>45</v>
      </c>
      <c r="D40" s="8"/>
    </row>
    <row r="41" spans="2:4" x14ac:dyDescent="0.2">
      <c r="B41" s="8"/>
      <c r="C41" s="7">
        <v>42004</v>
      </c>
      <c r="D41" s="7">
        <v>43100</v>
      </c>
    </row>
    <row r="42" spans="2:4" x14ac:dyDescent="0.2">
      <c r="B42" t="s">
        <v>29</v>
      </c>
      <c r="C42">
        <v>7515</v>
      </c>
      <c r="D42">
        <v>84091</v>
      </c>
    </row>
    <row r="43" spans="2:4" x14ac:dyDescent="0.2">
      <c r="B43" t="s">
        <v>30</v>
      </c>
      <c r="C43">
        <v>20070</v>
      </c>
      <c r="D43">
        <v>127706</v>
      </c>
    </row>
    <row r="44" spans="2:4" x14ac:dyDescent="0.2">
      <c r="B44" t="s">
        <v>31</v>
      </c>
      <c r="C44">
        <v>14023</v>
      </c>
      <c r="D44">
        <v>53119</v>
      </c>
    </row>
    <row r="45" spans="2:4" x14ac:dyDescent="0.2">
      <c r="B45" t="s">
        <v>32</v>
      </c>
      <c r="C45">
        <v>476</v>
      </c>
      <c r="D45">
        <v>846</v>
      </c>
    </row>
    <row r="46" spans="2:4" x14ac:dyDescent="0.2">
      <c r="B46" t="s">
        <v>33</v>
      </c>
      <c r="C46">
        <f>SUM(C42:C45)</f>
        <v>42084</v>
      </c>
      <c r="D46">
        <f>SUM(D42:D45)</f>
        <v>265762</v>
      </c>
    </row>
    <row r="47" spans="2:4" x14ac:dyDescent="0.2">
      <c r="B47" t="s">
        <v>34</v>
      </c>
      <c r="C47">
        <v>8077</v>
      </c>
      <c r="D47">
        <v>111350</v>
      </c>
    </row>
    <row r="48" spans="2:4" x14ac:dyDescent="0.2">
      <c r="B48" t="s">
        <v>35</v>
      </c>
    </row>
    <row r="49" spans="2:4" x14ac:dyDescent="0.2">
      <c r="B49" t="s">
        <v>36</v>
      </c>
      <c r="C49">
        <v>14646</v>
      </c>
      <c r="D49">
        <v>103466</v>
      </c>
    </row>
    <row r="50" spans="2:4" x14ac:dyDescent="0.2">
      <c r="B50" t="s">
        <v>37</v>
      </c>
      <c r="C50">
        <v>19361</v>
      </c>
      <c r="D50">
        <v>40001</v>
      </c>
    </row>
    <row r="51" spans="2:4" x14ac:dyDescent="0.2">
      <c r="B51" t="s">
        <v>38</v>
      </c>
      <c r="C51">
        <f>SUM(C47:C50)</f>
        <v>42084</v>
      </c>
      <c r="D51">
        <f>SUM(D47:D50)</f>
        <v>254817</v>
      </c>
    </row>
    <row r="52" spans="2:4" x14ac:dyDescent="0.2">
      <c r="B52" t="s">
        <v>39</v>
      </c>
      <c r="C52">
        <f>SUM(C43:C45)</f>
        <v>34569</v>
      </c>
      <c r="D52">
        <f>SUM(D43:D45)</f>
        <v>181671</v>
      </c>
    </row>
    <row r="53" spans="2:4" x14ac:dyDescent="0.2">
      <c r="B53" t="s">
        <v>40</v>
      </c>
      <c r="C53">
        <f>SUM(C43:C44)</f>
        <v>34093</v>
      </c>
      <c r="D53">
        <f>SUM(D43:D44)</f>
        <v>180825</v>
      </c>
    </row>
  </sheetData>
  <mergeCells count="2">
    <mergeCell ref="B40:B41"/>
    <mergeCell ref="C40:D4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4.25" x14ac:dyDescent="0.2"/>
  <cols>
    <col min="1" max="1" width="13.75" style="9" customWidth="1"/>
    <col min="2" max="2" width="50.25" customWidth="1"/>
    <col min="3" max="3" width="13.75" customWidth="1"/>
  </cols>
  <sheetData>
    <row r="1" spans="1:3" x14ac:dyDescent="0.2">
      <c r="A1" s="9" t="s">
        <v>46</v>
      </c>
      <c r="B1" t="s">
        <v>47</v>
      </c>
      <c r="C1" t="s">
        <v>48</v>
      </c>
    </row>
    <row r="2" spans="1:3" x14ac:dyDescent="0.2">
      <c r="A2" s="9" t="s">
        <v>50</v>
      </c>
      <c r="B2" t="s">
        <v>49</v>
      </c>
    </row>
    <row r="3" spans="1:3" x14ac:dyDescent="0.2">
      <c r="A3" s="9" t="s">
        <v>51</v>
      </c>
      <c r="B3" t="s">
        <v>52</v>
      </c>
      <c r="C3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中科创达</vt:lpstr>
      <vt:lpstr>闲聊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2018-12-19T12:18:09Z</dcterms:modified>
</cp:coreProperties>
</file>