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875" yWindow="60" windowWidth="20730" windowHeight="1170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林辰庄月英" sheetId="22" r:id="rId6"/>
    <sheet name="王昊" sheetId="23" r:id="rId7"/>
    <sheet name="吕良泽" sheetId="25" r:id="rId8"/>
    <sheet name="课表自动生成 (3)" sheetId="24" r:id="rId9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8" hidden="1">'课表自动生成 (3)'!$D$1:$D$1048347</definedName>
    <definedName name="_xlnm._FilterDatabase" localSheetId="2" hidden="1">'课表自动生成 (4)'!$D$1:$D$1048344</definedName>
    <definedName name="_xlnm._FilterDatabase" localSheetId="5" hidden="1">林辰庄月英!$D$1:$D$1048347</definedName>
    <definedName name="_xlnm._FilterDatabase" localSheetId="7" hidden="1">吕良泽!$D$1:$D$1048347</definedName>
    <definedName name="_xlnm._FilterDatabase" localSheetId="6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P191" i="14"/>
  <c r="Q191" i="14"/>
  <c r="R191" i="14"/>
  <c r="S191" i="14"/>
  <c r="T191" i="14"/>
  <c r="U191" i="14"/>
  <c r="V191" i="14"/>
  <c r="W191" i="14"/>
  <c r="X191" i="14"/>
  <c r="Y191" i="14"/>
  <c r="Z191" i="14"/>
  <c r="O191" i="14"/>
  <c r="I191" i="7"/>
  <c r="A192" i="7"/>
  <c r="B192" i="7"/>
  <c r="C192" i="7"/>
  <c r="H192" i="7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25"/>
  <c r="B9" i="25"/>
  <c r="C9" i="25"/>
  <c r="D9" i="25"/>
  <c r="E9" i="25"/>
  <c r="F9" i="25"/>
  <c r="G9" i="25"/>
  <c r="H9" i="25"/>
  <c r="B16" i="25"/>
  <c r="C16" i="25"/>
  <c r="D16" i="25"/>
  <c r="E16" i="25"/>
  <c r="F16" i="25"/>
  <c r="G16" i="25"/>
  <c r="H16" i="25"/>
  <c r="B23" i="25"/>
  <c r="C23" i="25"/>
  <c r="D23" i="25"/>
  <c r="E23" i="25"/>
  <c r="F23" i="25"/>
  <c r="G23" i="25"/>
  <c r="H23" i="25"/>
  <c r="B30" i="25"/>
  <c r="C30" i="25"/>
  <c r="D30" i="25"/>
  <c r="E30" i="25"/>
  <c r="F30" i="25"/>
  <c r="G30" i="25"/>
  <c r="H30" i="25"/>
  <c r="T36" i="25"/>
  <c r="S36" i="25"/>
  <c r="R36" i="25"/>
  <c r="Q36" i="25"/>
  <c r="P36" i="25"/>
  <c r="O36" i="25"/>
  <c r="N36" i="25"/>
  <c r="H36" i="25"/>
  <c r="F36" i="25"/>
  <c r="E36" i="25"/>
  <c r="D36" i="25"/>
  <c r="C36" i="25"/>
  <c r="B36" i="25"/>
  <c r="T35" i="25"/>
  <c r="S35" i="25"/>
  <c r="R35" i="25"/>
  <c r="Q35" i="25"/>
  <c r="P35" i="25"/>
  <c r="O35" i="25"/>
  <c r="N35" i="25"/>
  <c r="H35" i="25"/>
  <c r="G35" i="25"/>
  <c r="F35" i="25"/>
  <c r="E35" i="25"/>
  <c r="D35" i="25"/>
  <c r="C35" i="25"/>
  <c r="B35" i="25"/>
  <c r="T34" i="25"/>
  <c r="S34" i="25"/>
  <c r="R34" i="25"/>
  <c r="Q34" i="25"/>
  <c r="P34" i="25"/>
  <c r="O34" i="25"/>
  <c r="N34" i="25"/>
  <c r="H34" i="25"/>
  <c r="G34" i="25"/>
  <c r="D34" i="25"/>
  <c r="C34" i="25"/>
  <c r="B34" i="25"/>
  <c r="T33" i="25"/>
  <c r="S33" i="25"/>
  <c r="R33" i="25"/>
  <c r="Q33" i="25"/>
  <c r="P33" i="25"/>
  <c r="O33" i="25"/>
  <c r="N33" i="25"/>
  <c r="H33" i="25"/>
  <c r="G33" i="25"/>
  <c r="E33" i="25"/>
  <c r="D33" i="25"/>
  <c r="C33" i="25"/>
  <c r="B33" i="25"/>
  <c r="T32" i="25"/>
  <c r="S32" i="25"/>
  <c r="R32" i="25"/>
  <c r="Q32" i="25"/>
  <c r="P32" i="25"/>
  <c r="O32" i="25"/>
  <c r="N32" i="25"/>
  <c r="H32" i="25"/>
  <c r="F32" i="25"/>
  <c r="E32" i="25"/>
  <c r="D32" i="25"/>
  <c r="C32" i="25"/>
  <c r="B32" i="25"/>
  <c r="T31" i="25"/>
  <c r="S31" i="25"/>
  <c r="R31" i="25"/>
  <c r="Q31" i="25"/>
  <c r="P31" i="25"/>
  <c r="O31" i="25"/>
  <c r="N31" i="25"/>
  <c r="H31" i="25"/>
  <c r="G31" i="25"/>
  <c r="F31" i="25"/>
  <c r="E31" i="25"/>
  <c r="D31" i="25"/>
  <c r="C31" i="25"/>
  <c r="B31" i="25"/>
  <c r="T29" i="25"/>
  <c r="S29" i="25"/>
  <c r="R29" i="25"/>
  <c r="Q29" i="25"/>
  <c r="P29" i="25"/>
  <c r="O29" i="25"/>
  <c r="N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H28" i="25"/>
  <c r="G28" i="25"/>
  <c r="F28" i="25"/>
  <c r="E28" i="25"/>
  <c r="D28" i="25"/>
  <c r="C28" i="25"/>
  <c r="B28" i="25"/>
  <c r="T27" i="25"/>
  <c r="S27" i="25"/>
  <c r="R27" i="25"/>
  <c r="Q27" i="25"/>
  <c r="P27" i="25"/>
  <c r="O27" i="25"/>
  <c r="N27" i="25"/>
  <c r="E27" i="25"/>
  <c r="D27" i="25"/>
  <c r="C27" i="25"/>
  <c r="B27" i="25"/>
  <c r="T26" i="25"/>
  <c r="S26" i="25"/>
  <c r="R26" i="25"/>
  <c r="Q26" i="25"/>
  <c r="P26" i="25"/>
  <c r="O26" i="25"/>
  <c r="N26" i="25"/>
  <c r="H26" i="25"/>
  <c r="G26" i="25"/>
  <c r="F26" i="25"/>
  <c r="E26" i="25"/>
  <c r="D26" i="25"/>
  <c r="C26" i="25"/>
  <c r="B26" i="25"/>
  <c r="T25" i="25"/>
  <c r="S25" i="25"/>
  <c r="R25" i="25"/>
  <c r="Q25" i="25"/>
  <c r="P25" i="25"/>
  <c r="O25" i="25"/>
  <c r="N25" i="25"/>
  <c r="H25" i="25"/>
  <c r="G25" i="25"/>
  <c r="E25" i="25"/>
  <c r="D25" i="25"/>
  <c r="C25" i="25"/>
  <c r="B25" i="25"/>
  <c r="T24" i="25"/>
  <c r="S24" i="25"/>
  <c r="R24" i="25"/>
  <c r="Q24" i="25"/>
  <c r="P24" i="25"/>
  <c r="O24" i="25"/>
  <c r="N24" i="25"/>
  <c r="H24" i="25"/>
  <c r="G24" i="25"/>
  <c r="F24" i="25"/>
  <c r="E24" i="25"/>
  <c r="D24" i="25"/>
  <c r="C24" i="25"/>
  <c r="B24" i="25"/>
  <c r="T22" i="25"/>
  <c r="S22" i="25"/>
  <c r="R22" i="25"/>
  <c r="Q22" i="25"/>
  <c r="P22" i="25"/>
  <c r="O22" i="25"/>
  <c r="N22" i="25"/>
  <c r="H22" i="25"/>
  <c r="G22" i="25"/>
  <c r="F22" i="25"/>
  <c r="E22" i="25"/>
  <c r="D22" i="25"/>
  <c r="C22" i="25"/>
  <c r="B22" i="25"/>
  <c r="T21" i="25"/>
  <c r="S21" i="25"/>
  <c r="R21" i="25"/>
  <c r="Q21" i="25"/>
  <c r="P21" i="25"/>
  <c r="O21" i="25"/>
  <c r="N21" i="25"/>
  <c r="H21" i="25"/>
  <c r="G21" i="25"/>
  <c r="F21" i="25"/>
  <c r="E21" i="25"/>
  <c r="D21" i="25"/>
  <c r="C21" i="25"/>
  <c r="B21" i="25"/>
  <c r="T20" i="25"/>
  <c r="S20" i="25"/>
  <c r="R20" i="25"/>
  <c r="Q20" i="25"/>
  <c r="P20" i="25"/>
  <c r="O20" i="25"/>
  <c r="N20" i="25"/>
  <c r="H20" i="25"/>
  <c r="G20" i="25"/>
  <c r="F20" i="25"/>
  <c r="E20" i="25"/>
  <c r="D20" i="25"/>
  <c r="C20" i="25"/>
  <c r="B20" i="25"/>
  <c r="T19" i="25"/>
  <c r="S19" i="25"/>
  <c r="R19" i="25"/>
  <c r="Q19" i="25"/>
  <c r="P19" i="25"/>
  <c r="O19" i="25"/>
  <c r="N19" i="25"/>
  <c r="H19" i="25"/>
  <c r="G19" i="25"/>
  <c r="F19" i="25"/>
  <c r="E19" i="25"/>
  <c r="D19" i="25"/>
  <c r="C19" i="25"/>
  <c r="B19" i="25"/>
  <c r="T18" i="25"/>
  <c r="S18" i="25"/>
  <c r="R18" i="25"/>
  <c r="Q18" i="25"/>
  <c r="P18" i="25"/>
  <c r="O18" i="25"/>
  <c r="N18" i="25"/>
  <c r="H18" i="25"/>
  <c r="G18" i="25"/>
  <c r="F18" i="25"/>
  <c r="E18" i="25"/>
  <c r="D18" i="25"/>
  <c r="C18" i="25"/>
  <c r="B18" i="25"/>
  <c r="T17" i="25"/>
  <c r="S17" i="25"/>
  <c r="R17" i="25"/>
  <c r="Q17" i="25"/>
  <c r="P17" i="25"/>
  <c r="O17" i="25"/>
  <c r="N17" i="25"/>
  <c r="H17" i="25"/>
  <c r="G17" i="25"/>
  <c r="F17" i="25"/>
  <c r="E17" i="25"/>
  <c r="D17" i="25"/>
  <c r="C17" i="25"/>
  <c r="B17" i="25"/>
  <c r="T15" i="25"/>
  <c r="S15" i="25"/>
  <c r="R15" i="25"/>
  <c r="Q15" i="25"/>
  <c r="P15" i="25"/>
  <c r="O15" i="25"/>
  <c r="N15" i="25"/>
  <c r="H15" i="25"/>
  <c r="G15" i="25"/>
  <c r="F15" i="25"/>
  <c r="E15" i="25"/>
  <c r="D15" i="25"/>
  <c r="C15" i="25"/>
  <c r="B15" i="25"/>
  <c r="T14" i="25"/>
  <c r="S14" i="25"/>
  <c r="R14" i="25"/>
  <c r="Q14" i="25"/>
  <c r="P14" i="25"/>
  <c r="O14" i="25"/>
  <c r="N14" i="25"/>
  <c r="H14" i="25"/>
  <c r="G14" i="25"/>
  <c r="F14" i="25"/>
  <c r="E14" i="25"/>
  <c r="D14" i="25"/>
  <c r="C14" i="25"/>
  <c r="B14" i="25"/>
  <c r="T13" i="25"/>
  <c r="S13" i="25"/>
  <c r="R13" i="25"/>
  <c r="Q13" i="25"/>
  <c r="P13" i="25"/>
  <c r="O13" i="25"/>
  <c r="N13" i="25"/>
  <c r="H13" i="25"/>
  <c r="G13" i="25"/>
  <c r="F13" i="25"/>
  <c r="E13" i="25"/>
  <c r="D13" i="25"/>
  <c r="C13" i="25"/>
  <c r="B13" i="25"/>
  <c r="T12" i="25"/>
  <c r="S12" i="25"/>
  <c r="R12" i="25"/>
  <c r="Q12" i="25"/>
  <c r="P12" i="25"/>
  <c r="O12" i="25"/>
  <c r="N12" i="25"/>
  <c r="H12" i="25"/>
  <c r="G12" i="25"/>
  <c r="F12" i="25"/>
  <c r="E12" i="25"/>
  <c r="D12" i="25"/>
  <c r="C12" i="25"/>
  <c r="B12" i="25"/>
  <c r="T11" i="25"/>
  <c r="S11" i="25"/>
  <c r="R11" i="25"/>
  <c r="Q11" i="25"/>
  <c r="P11" i="25"/>
  <c r="O11" i="25"/>
  <c r="N11" i="25"/>
  <c r="H11" i="25"/>
  <c r="G11" i="25"/>
  <c r="F11" i="25"/>
  <c r="E11" i="25"/>
  <c r="D11" i="25"/>
  <c r="C11" i="25"/>
  <c r="B11" i="25"/>
  <c r="T10" i="25"/>
  <c r="S10" i="25"/>
  <c r="R10" i="25"/>
  <c r="Q10" i="25"/>
  <c r="P10" i="25"/>
  <c r="O10" i="25"/>
  <c r="N10" i="25"/>
  <c r="H10" i="25"/>
  <c r="G10" i="25"/>
  <c r="F10" i="25"/>
  <c r="E10" i="25"/>
  <c r="D10" i="25"/>
  <c r="C10" i="25"/>
  <c r="B10" i="25"/>
  <c r="T8" i="25"/>
  <c r="G2" i="25"/>
  <c r="S8" i="25"/>
  <c r="F2" i="25"/>
  <c r="R8" i="25"/>
  <c r="E2" i="25"/>
  <c r="Q8" i="25"/>
  <c r="D2" i="25"/>
  <c r="P8" i="25"/>
  <c r="C2" i="25"/>
  <c r="O8" i="25"/>
  <c r="B2" i="25"/>
  <c r="N8" i="25"/>
  <c r="H8" i="25"/>
  <c r="G8" i="25"/>
  <c r="F8" i="25"/>
  <c r="E8" i="25"/>
  <c r="D8" i="25"/>
  <c r="C8" i="25"/>
  <c r="B8" i="25"/>
  <c r="T7" i="25"/>
  <c r="S7" i="25"/>
  <c r="R7" i="25"/>
  <c r="Q7" i="25"/>
  <c r="P7" i="25"/>
  <c r="O7" i="25"/>
  <c r="N7" i="25"/>
  <c r="H7" i="25"/>
  <c r="G7" i="25"/>
  <c r="F7" i="25"/>
  <c r="E7" i="25"/>
  <c r="D7" i="25"/>
  <c r="C7" i="25"/>
  <c r="B7" i="25"/>
  <c r="T6" i="25"/>
  <c r="S6" i="25"/>
  <c r="R6" i="25"/>
  <c r="Q6" i="25"/>
  <c r="P6" i="25"/>
  <c r="O6" i="25"/>
  <c r="N6" i="25"/>
  <c r="H6" i="25"/>
  <c r="G6" i="25"/>
  <c r="F6" i="25"/>
  <c r="E6" i="25"/>
  <c r="D6" i="25"/>
  <c r="C6" i="25"/>
  <c r="B6" i="25"/>
  <c r="T5" i="25"/>
  <c r="S5" i="25"/>
  <c r="R5" i="25"/>
  <c r="Q5" i="25"/>
  <c r="P5" i="25"/>
  <c r="O5" i="25"/>
  <c r="N5" i="25"/>
  <c r="H5" i="25"/>
  <c r="G5" i="25"/>
  <c r="F5" i="25"/>
  <c r="E5" i="25"/>
  <c r="D5" i="25"/>
  <c r="C5" i="25"/>
  <c r="B5" i="25"/>
  <c r="T4" i="25"/>
  <c r="S4" i="25"/>
  <c r="R4" i="25"/>
  <c r="Q4" i="25"/>
  <c r="P4" i="25"/>
  <c r="O4" i="25"/>
  <c r="N4" i="25"/>
  <c r="H4" i="25"/>
  <c r="G4" i="25"/>
  <c r="F4" i="25"/>
  <c r="E4" i="25"/>
  <c r="D4" i="25"/>
  <c r="C4" i="25"/>
  <c r="B4" i="25"/>
  <c r="T3" i="25"/>
  <c r="S3" i="25"/>
  <c r="R3" i="25"/>
  <c r="Q3" i="25"/>
  <c r="P3" i="25"/>
  <c r="O3" i="25"/>
  <c r="N3" i="25"/>
  <c r="H3" i="25"/>
  <c r="G3" i="25"/>
  <c r="F3" i="25"/>
  <c r="E3" i="25"/>
  <c r="D3" i="25"/>
  <c r="C3" i="25"/>
  <c r="B3" i="25"/>
  <c r="H2" i="25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R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J4" i="7"/>
  <c r="G4" i="7"/>
  <c r="F4" i="7"/>
  <c r="E4" i="7"/>
  <c r="D4" i="7"/>
  <c r="J3" i="7"/>
  <c r="G3" i="7"/>
  <c r="F3" i="7"/>
  <c r="E3" i="7"/>
  <c r="D3" i="7"/>
  <c r="L2" i="7"/>
  <c r="J2" i="7"/>
  <c r="G2" i="7"/>
  <c r="F2" i="7"/>
  <c r="E2" i="7"/>
  <c r="D2" i="7"/>
  <c r="D1" i="7"/>
  <c r="B1" i="7"/>
  <c r="B250" i="13"/>
  <c r="D248" i="13"/>
  <c r="B248" i="13"/>
  <c r="D247" i="13"/>
  <c r="B247" i="13"/>
  <c r="D246" i="13"/>
  <c r="B246" i="13"/>
  <c r="D245" i="13"/>
  <c r="B245" i="13"/>
  <c r="D244" i="13"/>
  <c r="B244" i="13"/>
  <c r="F243" i="13"/>
  <c r="D243" i="13"/>
  <c r="B243" i="13"/>
  <c r="F242" i="13"/>
  <c r="D242" i="13"/>
  <c r="B242" i="13"/>
  <c r="F241" i="13"/>
  <c r="D241" i="13"/>
  <c r="B241" i="13"/>
  <c r="F240" i="13"/>
  <c r="D240" i="13"/>
  <c r="B240" i="13"/>
  <c r="F239" i="13"/>
  <c r="D239" i="13"/>
  <c r="B239" i="13"/>
  <c r="F238" i="13"/>
  <c r="D238" i="13"/>
  <c r="B238" i="13"/>
  <c r="F237" i="13"/>
  <c r="D237" i="13"/>
  <c r="B237" i="13"/>
  <c r="F236" i="13"/>
  <c r="D236" i="13"/>
  <c r="B236" i="13"/>
  <c r="F235" i="13"/>
  <c r="D235" i="13"/>
  <c r="B235" i="13"/>
  <c r="F234" i="13"/>
  <c r="D234" i="13"/>
  <c r="B234" i="13"/>
  <c r="F233" i="13"/>
  <c r="D233" i="13"/>
  <c r="B233" i="13"/>
  <c r="F232" i="13"/>
  <c r="D232" i="13"/>
  <c r="B232" i="13"/>
  <c r="F231" i="13"/>
  <c r="D231" i="13"/>
  <c r="B231" i="13"/>
  <c r="F230" i="13"/>
  <c r="D230" i="13"/>
  <c r="B230" i="13"/>
  <c r="F229" i="13"/>
  <c r="D229" i="13"/>
  <c r="B229" i="13"/>
  <c r="F228" i="13"/>
  <c r="D228" i="13"/>
  <c r="B228" i="13"/>
  <c r="F227" i="13"/>
  <c r="D227" i="13"/>
  <c r="B227" i="13"/>
  <c r="F226" i="13"/>
  <c r="D226" i="13"/>
  <c r="B226" i="13"/>
  <c r="F225" i="13"/>
  <c r="D225" i="13"/>
  <c r="B225" i="13"/>
  <c r="F224" i="13"/>
  <c r="D224" i="13"/>
  <c r="B224" i="13"/>
  <c r="F223" i="13"/>
  <c r="D223" i="13"/>
  <c r="B223" i="13"/>
  <c r="F222" i="13"/>
  <c r="D222" i="13"/>
  <c r="B222" i="13"/>
  <c r="F221" i="13"/>
  <c r="D221" i="13"/>
  <c r="B221" i="13"/>
  <c r="F220" i="13"/>
  <c r="D220" i="13"/>
  <c r="B220" i="13"/>
  <c r="F219" i="13"/>
  <c r="D219" i="13"/>
  <c r="B219" i="13"/>
  <c r="F218" i="13"/>
  <c r="D218" i="13"/>
  <c r="B218" i="13"/>
  <c r="F217" i="13"/>
  <c r="D217" i="13"/>
  <c r="B217" i="13"/>
  <c r="F216" i="13"/>
  <c r="D216" i="13"/>
  <c r="B216" i="13"/>
  <c r="F215" i="13"/>
  <c r="D215" i="13"/>
  <c r="B215" i="13"/>
  <c r="F214" i="13"/>
  <c r="D214" i="13"/>
  <c r="B214" i="13"/>
  <c r="F213" i="13"/>
  <c r="D213" i="13"/>
  <c r="B213" i="13"/>
  <c r="F212" i="13"/>
  <c r="D212" i="13"/>
  <c r="B212" i="13"/>
  <c r="F211" i="13"/>
  <c r="D211" i="13"/>
  <c r="B211" i="13"/>
  <c r="F210" i="13"/>
  <c r="D210" i="13"/>
  <c r="B210" i="13"/>
  <c r="F209" i="13"/>
  <c r="D209" i="13"/>
  <c r="B209" i="13"/>
  <c r="F208" i="13"/>
  <c r="D208" i="13"/>
  <c r="B208" i="13"/>
  <c r="F207" i="13"/>
  <c r="D207" i="13"/>
  <c r="B207" i="13"/>
  <c r="F206" i="13"/>
  <c r="D206" i="13"/>
  <c r="B206" i="13"/>
  <c r="F205" i="13"/>
  <c r="D205" i="13"/>
  <c r="B205" i="13"/>
  <c r="F204" i="13"/>
  <c r="D204" i="13"/>
  <c r="B204" i="13"/>
  <c r="F203" i="13"/>
  <c r="D203" i="13"/>
  <c r="B203" i="13"/>
  <c r="F202" i="13"/>
  <c r="D202" i="13"/>
  <c r="B202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F201" i="13"/>
  <c r="D201" i="13"/>
  <c r="B201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F200" i="13"/>
  <c r="D200" i="13"/>
  <c r="B200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F199" i="13"/>
  <c r="D199" i="13"/>
  <c r="B199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F198" i="13"/>
  <c r="D198" i="13"/>
  <c r="B198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F197" i="13"/>
  <c r="D197" i="13"/>
  <c r="B197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F196" i="13"/>
  <c r="D196" i="13"/>
  <c r="B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A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A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A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A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A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A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A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A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A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A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A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A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A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A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A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A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A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A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A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A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A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A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A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A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A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A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O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O29" i="6"/>
  <c r="N29" i="6"/>
  <c r="H29" i="6"/>
  <c r="G29" i="6"/>
  <c r="F29" i="6"/>
  <c r="E29" i="6"/>
  <c r="D29" i="6"/>
  <c r="C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H26" i="6"/>
  <c r="G26" i="6"/>
  <c r="F26" i="6"/>
  <c r="E26" i="6"/>
  <c r="D26" i="6"/>
  <c r="C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8" i="14"/>
  <c r="D256" i="14"/>
  <c r="D255" i="14"/>
  <c r="D254" i="14"/>
  <c r="D253" i="14"/>
  <c r="D252" i="14"/>
  <c r="F251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F211" i="14"/>
  <c r="D211" i="14"/>
  <c r="F210" i="14"/>
  <c r="D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F209" i="14"/>
  <c r="D209" i="14"/>
  <c r="Z208" i="14"/>
  <c r="Y208" i="14"/>
  <c r="X208" i="14"/>
  <c r="W208" i="14"/>
  <c r="V208" i="14"/>
  <c r="G200" i="14"/>
  <c r="U208" i="14"/>
  <c r="F200" i="14"/>
  <c r="T208" i="14"/>
  <c r="S208" i="14"/>
  <c r="D200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F206" i="14"/>
  <c r="D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F205" i="14"/>
  <c r="D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M200" i="14"/>
  <c r="L200" i="14"/>
  <c r="K200" i="14"/>
  <c r="J200" i="14"/>
  <c r="I200" i="14"/>
  <c r="H200" i="14"/>
  <c r="E200" i="14"/>
  <c r="C200" i="14"/>
  <c r="B200" i="14"/>
  <c r="M199" i="14"/>
  <c r="M198" i="14"/>
  <c r="M197" i="14"/>
  <c r="M196" i="14"/>
  <c r="M195" i="14"/>
  <c r="M194" i="14"/>
  <c r="M193" i="14"/>
  <c r="A193" i="14"/>
  <c r="M191" i="14"/>
  <c r="M190" i="14"/>
  <c r="M188" i="14"/>
  <c r="A188" i="14"/>
  <c r="M187" i="14"/>
  <c r="M186" i="14"/>
  <c r="M185" i="14"/>
  <c r="M184" i="14"/>
  <c r="M183" i="14"/>
  <c r="M182" i="14"/>
  <c r="M181" i="14"/>
  <c r="A181" i="14"/>
  <c r="M180" i="14"/>
  <c r="M179" i="14"/>
  <c r="M178" i="14"/>
  <c r="M177" i="14"/>
  <c r="M176" i="14"/>
  <c r="O175" i="14"/>
  <c r="M175" i="14"/>
  <c r="M174" i="14"/>
  <c r="A174" i="14"/>
  <c r="M173" i="14"/>
  <c r="M172" i="14"/>
  <c r="M171" i="14"/>
  <c r="M170" i="14"/>
  <c r="A170" i="14"/>
  <c r="O169" i="14"/>
  <c r="M169" i="14"/>
  <c r="M168" i="14"/>
  <c r="M167" i="14"/>
  <c r="O166" i="14"/>
  <c r="M166" i="14"/>
  <c r="O165" i="14"/>
  <c r="M165" i="14"/>
  <c r="M164" i="14"/>
  <c r="A164" i="14"/>
  <c r="M163" i="14"/>
  <c r="M162" i="14"/>
  <c r="M161" i="14"/>
  <c r="M160" i="14"/>
  <c r="M159" i="14"/>
  <c r="M158" i="14"/>
  <c r="A158" i="14"/>
  <c r="M157" i="14"/>
  <c r="M156" i="14"/>
  <c r="M155" i="14"/>
  <c r="M154" i="14"/>
  <c r="M153" i="14"/>
  <c r="M152" i="14"/>
  <c r="A152" i="14"/>
  <c r="M151" i="14"/>
  <c r="M150" i="14"/>
  <c r="M149" i="14"/>
  <c r="M148" i="14"/>
  <c r="M147" i="14"/>
  <c r="M146" i="14"/>
  <c r="A146" i="14"/>
  <c r="M145" i="14"/>
  <c r="M144" i="14"/>
  <c r="M143" i="14"/>
  <c r="M142" i="14"/>
  <c r="O141" i="14"/>
  <c r="M141" i="14"/>
  <c r="O140" i="14"/>
  <c r="M140" i="14"/>
  <c r="M139" i="14"/>
  <c r="A139" i="14"/>
  <c r="M138" i="14"/>
  <c r="M137" i="14"/>
  <c r="M136" i="14"/>
  <c r="M135" i="14"/>
  <c r="M134" i="14"/>
  <c r="M133" i="14"/>
  <c r="M132" i="14"/>
  <c r="A132" i="14"/>
  <c r="M131" i="14"/>
  <c r="M130" i="14"/>
  <c r="M129" i="14"/>
  <c r="M128" i="14"/>
  <c r="M127" i="14"/>
  <c r="M126" i="14"/>
  <c r="M125" i="14"/>
  <c r="A125" i="14"/>
  <c r="M124" i="14"/>
  <c r="M123" i="14"/>
  <c r="M122" i="14"/>
  <c r="M121" i="14"/>
  <c r="M120" i="14"/>
  <c r="M119" i="14"/>
  <c r="M118" i="14"/>
  <c r="A118" i="14"/>
  <c r="M117" i="14"/>
  <c r="M116" i="14"/>
  <c r="M115" i="14"/>
  <c r="M114" i="14"/>
  <c r="M113" i="14"/>
  <c r="A113" i="14"/>
  <c r="M112" i="14"/>
  <c r="M111" i="14"/>
  <c r="M110" i="14"/>
  <c r="M109" i="14"/>
  <c r="M108" i="14"/>
  <c r="M107" i="14"/>
  <c r="M106" i="14"/>
  <c r="A106" i="14"/>
  <c r="M105" i="14"/>
  <c r="M104" i="14"/>
  <c r="M103" i="14"/>
  <c r="M102" i="14"/>
  <c r="M101" i="14"/>
  <c r="M100" i="14"/>
  <c r="M99" i="14"/>
  <c r="A99" i="14"/>
  <c r="M98" i="14"/>
  <c r="M97" i="14"/>
  <c r="M96" i="14"/>
  <c r="M95" i="14"/>
  <c r="M94" i="14"/>
  <c r="M93" i="14"/>
  <c r="M92" i="14"/>
  <c r="A92" i="14"/>
  <c r="M91" i="14"/>
  <c r="M90" i="14"/>
  <c r="M89" i="14"/>
  <c r="M88" i="14"/>
  <c r="M87" i="14"/>
  <c r="M86" i="14"/>
  <c r="M85" i="14"/>
  <c r="A85" i="14"/>
  <c r="M84" i="14"/>
  <c r="M83" i="14"/>
  <c r="M82" i="14"/>
  <c r="M81" i="14"/>
  <c r="M80" i="14"/>
  <c r="M79" i="14"/>
  <c r="M78" i="14"/>
  <c r="A78" i="14"/>
  <c r="M77" i="14"/>
  <c r="M76" i="14"/>
  <c r="M75" i="14"/>
  <c r="M74" i="14"/>
  <c r="M73" i="14"/>
  <c r="M72" i="14"/>
  <c r="M71" i="14"/>
  <c r="A71" i="14"/>
  <c r="M70" i="14"/>
  <c r="M69" i="14"/>
  <c r="M68" i="14"/>
  <c r="M67" i="14"/>
  <c r="M66" i="14"/>
  <c r="M65" i="14"/>
  <c r="A65" i="14"/>
  <c r="M64" i="14"/>
  <c r="M63" i="14"/>
  <c r="M62" i="14"/>
  <c r="M61" i="14"/>
  <c r="M60" i="14"/>
  <c r="M59" i="14"/>
  <c r="M58" i="14"/>
  <c r="A58" i="14"/>
  <c r="M57" i="14"/>
  <c r="M56" i="14"/>
  <c r="M55" i="14"/>
  <c r="M54" i="14"/>
  <c r="M53" i="14"/>
  <c r="M52" i="14"/>
  <c r="M51" i="14"/>
  <c r="A51" i="14"/>
  <c r="M50" i="14"/>
  <c r="M49" i="14"/>
  <c r="M48" i="14"/>
  <c r="A48" i="14"/>
  <c r="M47" i="14"/>
  <c r="M46" i="14"/>
  <c r="M45" i="14"/>
  <c r="M44" i="14"/>
  <c r="A44" i="14"/>
  <c r="M43" i="14"/>
  <c r="M42" i="14"/>
  <c r="M41" i="14"/>
  <c r="M40" i="14"/>
  <c r="M39" i="14"/>
  <c r="M38" i="14"/>
  <c r="M37" i="14"/>
  <c r="A37" i="14"/>
  <c r="M36" i="14"/>
  <c r="M35" i="14"/>
  <c r="M34" i="14"/>
  <c r="M33" i="14"/>
  <c r="M32" i="14"/>
  <c r="M31" i="14"/>
  <c r="M30" i="14"/>
  <c r="A30" i="14"/>
  <c r="M29" i="14"/>
  <c r="M28" i="14"/>
  <c r="M27" i="14"/>
  <c r="M26" i="14"/>
  <c r="M25" i="14"/>
  <c r="M24" i="14"/>
  <c r="M23" i="14"/>
  <c r="A23" i="14"/>
  <c r="M22" i="14"/>
  <c r="M21" i="14"/>
  <c r="M20" i="14"/>
  <c r="M19" i="14"/>
  <c r="M18" i="14"/>
  <c r="M17" i="14"/>
  <c r="M16" i="14"/>
  <c r="A16" i="14"/>
  <c r="M15" i="14"/>
  <c r="M14" i="14"/>
  <c r="M13" i="14"/>
  <c r="M12" i="14"/>
  <c r="M11" i="14"/>
  <c r="M10" i="14"/>
  <c r="M9" i="14"/>
  <c r="A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  <c r="O2" i="14"/>
</calcChain>
</file>

<file path=xl/sharedStrings.xml><?xml version="1.0" encoding="utf-8"?>
<sst xmlns="http://schemas.openxmlformats.org/spreadsheetml/2006/main" count="1738" uniqueCount="216">
  <si>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</si>
  <si>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</si>
  <si>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</si>
  <si>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</si>
  <si>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</si>
  <si>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</si>
  <si>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</si>
  <si>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</si>
  <si>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</si>
  <si>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</si>
  <si>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</si>
  <si>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</si>
  <si>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</si>
  <si>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</si>
  <si>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</si>
  <si>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</si>
  <si>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</si>
  <si>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</si>
  <si>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</si>
  <si>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</si>
  <si>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</si>
  <si>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</si>
  <si>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</si>
  <si>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</si>
  <si>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</si>
  <si>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</si>
  <si>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</si>
  <si>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</si>
  <si>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</si>
  <si>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</si>
  <si>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</si>
  <si>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</si>
  <si>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</si>
  <si>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</si>
  <si>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</si>
  <si>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</si>
  <si>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</si>
  <si>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</si>
  <si>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</si>
  <si>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</si>
  <si>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</si>
  <si>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</si>
  <si>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</si>
  <si>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</si>
  <si>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</si>
  <si>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</si>
  <si>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</si>
  <si>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</si>
  <si>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</si>
  <si>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</si>
  <si>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</si>
  <si>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</si>
  <si>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</si>
  <si>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</si>
  <si>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</si>
  <si>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</si>
  <si>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</si>
  <si>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</si>
  <si>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</si>
  <si>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</si>
  <si>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</si>
  <si>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</si>
  <si>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</si>
  <si>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</si>
  <si>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</si>
  <si>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</si>
  <si>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</si>
  <si>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</si>
  <si>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</si>
  <si>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</si>
  <si>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</si>
  <si>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</si>
  <si>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</si>
  <si>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</si>
  <si>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</si>
  <si>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</si>
  <si>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</si>
  <si>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</si>
  <si>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</si>
  <si>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</si>
  <si>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</si>
  <si>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</si>
  <si>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</si>
  <si>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</si>
  <si>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</si>
  <si>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</si>
  <si>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</si>
  <si>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</si>
  <si>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</si>
  <si>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</si>
  <si>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</si>
  <si>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</si>
  <si>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</si>
  <si>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</si>
  <si>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</si>
  <si>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</si>
  <si>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</si>
  <si>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</si>
  <si>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</si>
  <si>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</si>
  <si>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</si>
  <si>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</si>
  <si>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</si>
  <si>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</si>
  <si>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</si>
  <si>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</si>
  <si>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</si>
  <si>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</si>
  <si>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</si>
  <si>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</si>
  <si>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</si>
  <si>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</si>
  <si>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</si>
  <si>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</si>
  <si>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</si>
  <si>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</si>
  <si>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</si>
  <si>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</si>
  <si>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</si>
  <si>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</si>
  <si>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</si>
  <si>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</si>
  <si>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</si>
  <si>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</si>
  <si>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</si>
  <si>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</si>
  <si>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</si>
  <si>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</si>
  <si>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</si>
  <si>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</si>
  <si>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</si>
  <si>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</si>
  <si>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</si>
  <si>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</si>
  <si>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</si>
  <si>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</si>
  <si>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</si>
  <si>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</si>
  <si>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</si>
  <si>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</si>
  <si>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</si>
  <si>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</si>
  <si>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</si>
  <si>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</si>
  <si>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</si>
  <si>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</si>
  <si>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</si>
  <si>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</si>
  <si>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</si>
  <si>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</si>
  <si>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</si>
  <si>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</si>
  <si>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</si>
  <si>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</si>
  <si>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</si>
  <si>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</si>
  <si>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</si>
  <si>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</si>
  <si>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</si>
  <si>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</si>
  <si>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</si>
  <si>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</si>
  <si>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</si>
  <si>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</si>
  <si>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</si>
  <si>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</si>
  <si>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</si>
  <si>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</si>
  <si>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</si>
  <si>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</si>
  <si>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</si>
  <si>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</si>
  <si>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</si>
  <si>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</si>
  <si>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</si>
  <si>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</si>
  <si>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</si>
  <si>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</si>
  <si>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</si>
  <si>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</si>
  <si>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</si>
  <si>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</si>
  <si>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</si>
  <si>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</si>
  <si>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</si>
  <si>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</si>
  <si>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</si>
  <si>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</si>
  <si>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</si>
  <si>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</si>
  <si>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</si>
  <si>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</si>
  <si>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</si>
  <si>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</si>
  <si>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</si>
  <si>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</si>
  <si>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</si>
  <si>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</si>
  <si>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</si>
  <si>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</si>
  <si>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</si>
  <si>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</si>
  <si>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</si>
  <si>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</si>
  <si>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</si>
  <si>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</si>
  <si>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</si>
  <si>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</si>
  <si>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</si>
  <si>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</si>
  <si>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</si>
  <si>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</si>
  <si>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</si>
  <si>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</si>
  <si>
    <t>吕良泽数学一对一</t>
    <phoneticPr fontId="20" type="noConversion"/>
  </si>
  <si>
    <t>吕良泽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</si>
</sst>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6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8"/>
  <sheetViews>
    <sheetView tabSelected="1" topLeftCell="A157" workbookViewId="0">
      <selection activeCell="I172" sqref="I172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20" t="s">
        <v>14</v>
      </c>
      <c r="B94" s="37"/>
      <c r="C94" s="90"/>
      <c r="D94" s="130"/>
      <c r="E94" s="19"/>
      <c r="F94" s="19"/>
      <c r="G94" s="146"/>
      <c r="H94" s="19"/>
      <c r="I94" s="19"/>
      <c r="J94" s="19"/>
      <c r="K94" s="19"/>
      <c r="L94" s="35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40.5">
      <c r="A96" s="20" t="s">
        <v>187</v>
      </c>
      <c r="B96" s="98"/>
      <c r="C96" s="59"/>
      <c r="D96" s="101" t="s">
        <v>74</v>
      </c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20" t="s">
        <v>18</v>
      </c>
      <c r="B97" s="55"/>
      <c r="C97" s="57"/>
      <c r="D97" s="19"/>
      <c r="E97" s="98"/>
      <c r="F97" s="35"/>
      <c r="G97" s="19"/>
      <c r="H97" s="19"/>
      <c r="I97" s="19"/>
      <c r="J97" s="19"/>
      <c r="K97" s="19"/>
      <c r="L97" s="35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4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5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 ht="27">
      <c r="A104" s="20" t="s">
        <v>18</v>
      </c>
      <c r="B104" s="240" t="s">
        <v>214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1</v>
      </c>
      <c r="O104" t="str">
        <f t="shared" ca="1" si="3"/>
        <v>数学</v>
      </c>
      <c r="P104" s="17" t="str">
        <f ca="1">IF(COUNTIF(INDIRECT("$B$104"),"*"&amp;$O$2&amp;"*")=1,LEFT(RIGHT(INDIRECT("$B$104"),5),2),"")</f>
        <v>数学</v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/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191"/>
      <c r="H109" s="185"/>
      <c r="I109" s="146"/>
      <c r="J109" s="19"/>
      <c r="K109" s="19"/>
      <c r="L109" s="35"/>
      <c r="M109" s="47">
        <f t="shared" si="2"/>
        <v>2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191"/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1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55"/>
      <c r="C111" s="153"/>
      <c r="D111" s="153"/>
      <c r="E111" s="237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 ht="27">
      <c r="A114" s="20" t="s">
        <v>14</v>
      </c>
      <c r="B114" s="240" t="s">
        <v>214</v>
      </c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1</v>
      </c>
      <c r="O114" t="str">
        <f t="shared" ca="1" si="3"/>
        <v>数学</v>
      </c>
      <c r="P114" s="17" t="str">
        <f ca="1">IF(COUNTIF(INDIRECT("$B$114"),"*"&amp;$O$2&amp;"*")=1,LEFT(RIGHT(INDIRECT("$B$114"),5),2),"")</f>
        <v>数学</v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0"/>
      <c r="C115" s="163"/>
      <c r="D115" s="164"/>
      <c r="E115" s="146" t="s">
        <v>184</v>
      </c>
      <c r="F115" s="234" t="s">
        <v>95</v>
      </c>
      <c r="G115" s="236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1"/>
      <c r="C116" s="153"/>
      <c r="D116" s="236" t="s">
        <v>195</v>
      </c>
      <c r="E116" s="235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2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3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6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/>
      <c r="G122" s="236" t="s">
        <v>196</v>
      </c>
      <c r="H122" s="19"/>
      <c r="I122" s="19"/>
      <c r="J122" s="19"/>
      <c r="K122" s="19"/>
      <c r="L122" s="35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240" t="s">
        <v>214</v>
      </c>
      <c r="C127" s="37"/>
      <c r="D127" s="156"/>
      <c r="E127" s="201" t="s">
        <v>102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2</v>
      </c>
      <c r="O127" t="str">
        <f t="shared" ca="1" si="3"/>
        <v>数学</v>
      </c>
      <c r="P127" s="17" t="str">
        <f ca="1">IF(COUNTIF(INDIRECT("$B$127"),"*"&amp;$O$2&amp;"*")=1,LEFT(RIGHT(INDIRECT("$B$127"),5),2),"")</f>
        <v>数学</v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 t="s">
        <v>158</v>
      </c>
      <c r="C128" s="71"/>
      <c r="D128" s="236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5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 t="s">
        <v>193</v>
      </c>
      <c r="C129" s="50"/>
      <c r="D129" s="184" t="s">
        <v>201</v>
      </c>
      <c r="E129" s="235" t="s">
        <v>188</v>
      </c>
      <c r="F129" s="146" t="s">
        <v>96</v>
      </c>
      <c r="G129" s="236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7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9" si="4">MOD(11-COUNTIF(B132:L132,""),11)</f>
        <v>0</v>
      </c>
      <c r="O132" t="str">
        <f t="shared" ref="O132:O203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 ht="27">
      <c r="A134" s="20" t="s">
        <v>14</v>
      </c>
      <c r="B134" s="240" t="s">
        <v>214</v>
      </c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1</v>
      </c>
      <c r="O134" t="str">
        <f t="shared" ca="1" si="5"/>
        <v>数学</v>
      </c>
      <c r="P134" s="17" t="str">
        <f ca="1">IF(COUNTIF(INDIRECT("$B$134"),"*"&amp;$O$2&amp;"*")=1,LEFT(RIGHT(INDIRECT("$B$134"),5),2),"")</f>
        <v>数学</v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146" t="s">
        <v>96</v>
      </c>
      <c r="G135" s="146"/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/>
      <c r="G136" s="101" t="s">
        <v>190</v>
      </c>
      <c r="H136" s="26"/>
      <c r="I136" s="19"/>
      <c r="J136" s="19"/>
      <c r="K136" s="19"/>
      <c r="L136" s="35"/>
      <c r="M136" s="47">
        <f t="shared" si="4"/>
        <v>3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 ht="27">
      <c r="A141" s="20" t="s">
        <v>14</v>
      </c>
      <c r="B141" s="240" t="s">
        <v>214</v>
      </c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1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>数学</v>
      </c>
      <c r="P143" s="17" t="str">
        <f ca="1">IF(COUNTIF(INDIRECT("$B$141"),"*"&amp;$O$2&amp;"*")=1,LEFT(RIGHT(INDIRECT("$B$141"),5),2),"")</f>
        <v>数学</v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/>
      </c>
      <c r="P146" s="17" t="str">
        <f ca="1">IF(COUNTIF(INDIRECT("$B$144"),"*"&amp;$O$2&amp;"*")=1,LEFT(RIGHT(INDIRECT("$B$144"),5),2),"")</f>
        <v/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5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6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6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5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240" t="s">
        <v>214</v>
      </c>
      <c r="C154" s="59"/>
      <c r="D154" s="59"/>
      <c r="E154" s="201" t="s">
        <v>102</v>
      </c>
      <c r="F154" s="218" t="s">
        <v>95</v>
      </c>
      <c r="G154" s="236" t="s">
        <v>196</v>
      </c>
      <c r="H154" s="19"/>
      <c r="I154" s="19"/>
      <c r="J154" s="19"/>
      <c r="K154" s="19"/>
      <c r="L154" s="35"/>
      <c r="M154" s="47">
        <f t="shared" si="4"/>
        <v>4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55"/>
      <c r="C155" s="35"/>
      <c r="D155" s="25"/>
      <c r="E155" s="98"/>
      <c r="F155" s="74"/>
      <c r="G155" s="236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>数学</v>
      </c>
      <c r="P156" s="17" t="str">
        <f ca="1">IF(COUNTIF(INDIRECT("$B$154"),"*"&amp;$O$2&amp;"*")=1,LEFT(RIGHT(INDIRECT("$B$154"),5),2),"")</f>
        <v>数学</v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6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6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/>
      </c>
      <c r="P163" s="17" t="str">
        <f ca="1">IF(COUNTIF(INDIRECT("$B$161"),"*"&amp;$O$2&amp;"*")=1,LEFT(RIGHT(INDIRECT("$B$161"),5),2),"")</f>
        <v/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55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/>
      <c r="G168" s="35"/>
      <c r="H168" s="19"/>
      <c r="I168" s="19"/>
      <c r="J168" s="19"/>
      <c r="K168" s="19"/>
      <c r="L168" s="35"/>
      <c r="M168" s="47">
        <f t="shared" si="4"/>
        <v>2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35"/>
      <c r="H171" s="24"/>
      <c r="I171" s="19"/>
      <c r="J171" s="19"/>
      <c r="K171" s="19"/>
      <c r="L171" s="35"/>
      <c r="M171" s="47">
        <f t="shared" si="4"/>
        <v>3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6" t="s">
        <v>195</v>
      </c>
      <c r="E172" s="239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7" t="s">
        <v>194</v>
      </c>
      <c r="F173" s="139"/>
      <c r="G173" s="236" t="s">
        <v>196</v>
      </c>
      <c r="H173" s="139"/>
      <c r="I173" s="139"/>
      <c r="J173" s="139"/>
      <c r="M173" s="47">
        <f t="shared" si="4"/>
        <v>3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8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29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240" t="s">
        <v>214</v>
      </c>
      <c r="C178" s="50"/>
      <c r="D178" s="230"/>
      <c r="E178" s="235" t="s">
        <v>188</v>
      </c>
      <c r="F178" s="139"/>
      <c r="G178" s="146"/>
      <c r="H178" s="146"/>
      <c r="I178" s="146"/>
      <c r="J178" s="146"/>
      <c r="K178" s="52"/>
      <c r="L178" s="35"/>
      <c r="M178" s="47">
        <f t="shared" si="4"/>
        <v>2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/>
      </c>
      <c r="P179" s="17" t="str">
        <f ca="1">IF(COUNTIF(INDIRECT("$B$173"),"*"&amp;$O$2&amp;"*")=1,LEFT(RIGHT(INDIRECT("$B$173"),5),2),"")</f>
        <v/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>数学</v>
      </c>
      <c r="P184" s="17" t="str">
        <f ca="1">IF(COUNTIF(INDIRECT("$B$178"),"*"&amp;$O$2&amp;"*")=1,LEFT(RIGHT(INDIRECT("$B$178"),5),2),"")</f>
        <v>数学</v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240" t="s">
        <v>214</v>
      </c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3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27">
      <c r="A189" s="20" t="s">
        <v>14</v>
      </c>
      <c r="B189" s="240" t="s">
        <v>214</v>
      </c>
      <c r="C189" s="146"/>
      <c r="D189" s="89"/>
      <c r="E189" s="146"/>
      <c r="F189" s="89"/>
      <c r="G189" s="146"/>
      <c r="H189" s="146"/>
      <c r="I189" s="146"/>
      <c r="J189" s="146"/>
      <c r="K189" s="146"/>
      <c r="L189" s="151"/>
      <c r="M189" s="47"/>
    </row>
    <row r="190" spans="1:26" ht="40.5">
      <c r="A190" s="20" t="s">
        <v>186</v>
      </c>
      <c r="B190" s="181" t="s">
        <v>91</v>
      </c>
      <c r="C190" s="19"/>
      <c r="D190" s="101" t="s">
        <v>74</v>
      </c>
      <c r="E190" s="74"/>
      <c r="F190" s="218" t="s">
        <v>95</v>
      </c>
      <c r="G190" s="236" t="s">
        <v>196</v>
      </c>
      <c r="H190" s="19"/>
      <c r="I190" s="19"/>
      <c r="J190" s="19"/>
      <c r="K190" s="19"/>
      <c r="L190" s="35"/>
      <c r="M190" s="47">
        <f t="shared" si="4"/>
        <v>4</v>
      </c>
      <c r="O190" t="str">
        <f t="shared" ca="1" si="5"/>
        <v/>
      </c>
      <c r="P190" s="17" t="str">
        <f ca="1">IF(COUNTIF(INDIRECT("$B$183"),"*"&amp;$O$2&amp;"*")=1,LEFT(RIGHT(INDIRECT("$B$183"),5),2),"")</f>
        <v/>
      </c>
      <c r="Q190" s="16" t="str">
        <f ca="1">IF(COUNTIF(INDIRECT("$C$183"),"*"&amp;$O$2&amp;"*")=1,LEFT(RIGHT(INDIRECT("$C$183"),5),2),"")</f>
        <v/>
      </c>
      <c r="R190" s="16" t="str">
        <f ca="1">IF(COUNTIF(INDIRECT("$D$183"),"*"&amp;$O$2&amp;"*")=1,LEFT(RIGHT(INDIRECT("$D$183"),5),2),"")</f>
        <v/>
      </c>
      <c r="S190" s="16" t="str">
        <f ca="1">IF(COUNTIF(INDIRECT("$E$183"),"*"&amp;$O$2&amp;"*")=1,LEFT(RIGHT(INDIRECT("$E$183"),5),2),"")</f>
        <v/>
      </c>
      <c r="T190" s="16" t="str">
        <f ca="1">IF(COUNTIF(INDIRECT("$F$183"),"*"&amp;$O$2&amp;"*")=1,LEFT(RIGHT(INDIRECT("$F$183"),5),2),"")</f>
        <v/>
      </c>
      <c r="U190" s="16" t="str">
        <f ca="1">IF(COUNTIF(INDIRECT("$G$183"),"*"&amp;$O$2&amp;"*")=1,LEFT(RIGHT(INDIRECT("$G$183"),5),2),"")</f>
        <v/>
      </c>
      <c r="V190" s="16" t="str">
        <f ca="1">IF(COUNTIF(INDIRECT("$H$183"),"*"&amp;$O$2&amp;"*")=1,LEFT(RIGHT(INDIRECT("$H$183"),5),2),"")</f>
        <v/>
      </c>
      <c r="W190" s="16" t="str">
        <f ca="1">IF(COUNTIF(INDIRECT("$I$183"),"*"&amp;$O$2&amp;"*")=1,LEFT(RIGHT(INDIRECT("$I$183"),5),2),"")</f>
        <v/>
      </c>
      <c r="X190" s="16" t="str">
        <f ca="1">IF(COUNTIF(INDIRECT("$J$183"),"*"&amp;$O$2&amp;"*")=1,LEFT(RIGHT(INDIRECT("$J$183"),5),2),"")</f>
        <v/>
      </c>
      <c r="Y190" s="16" t="str">
        <f ca="1">IF(COUNTIF(INDIRECT("$K$183"),"*"&amp;$O$2&amp;"*")=1,LEFT(RIGHT(INDIRECT("$K$183"),5),2),"")</f>
        <v/>
      </c>
      <c r="Z190" s="18" t="str">
        <f ca="1">IF(COUNTIF(INDIRECT("$L$183"),"*"&amp;$O$2&amp;"*")=1,LEFT(RIGHT(INDIRECT("$L$183"),5),2),"")</f>
        <v/>
      </c>
    </row>
    <row r="191" spans="1:26" ht="40.5">
      <c r="A191" s="20" t="s">
        <v>187</v>
      </c>
      <c r="B191" s="101" t="s">
        <v>71</v>
      </c>
      <c r="C191" s="19"/>
      <c r="D191" s="236" t="s">
        <v>195</v>
      </c>
      <c r="E191" s="181" t="s">
        <v>189</v>
      </c>
      <c r="F191" s="29"/>
      <c r="G191" s="19"/>
      <c r="H191" s="19"/>
      <c r="I191" s="19"/>
      <c r="J191" s="19"/>
      <c r="K191" s="19"/>
      <c r="L191" s="35"/>
      <c r="M191" s="47">
        <f t="shared" si="4"/>
        <v>3</v>
      </c>
      <c r="O191" t="str">
        <f t="shared" ca="1" si="5"/>
        <v/>
      </c>
      <c r="P191" s="17" t="str">
        <f ca="1">IF(COUNTIF(INDIRECT("$B$184"),"*"&amp;$O$2&amp;"*")=1,LEFT(RIGHT(INDIRECT("$B$184"),5),2),"")</f>
        <v/>
      </c>
      <c r="Q191" s="16" t="str">
        <f ca="1">IF(COUNTIF(INDIRECT("$C$184"),"*"&amp;$O$2&amp;"*")=1,LEFT(RIGHT(INDIRECT("$C$184"),5),2),"")</f>
        <v/>
      </c>
      <c r="R191" s="16" t="str">
        <f ca="1">IF(COUNTIF(INDIRECT("$D$184"),"*"&amp;$O$2&amp;"*")=1,LEFT(RIGHT(INDIRECT("$D$184"),5),2),"")</f>
        <v/>
      </c>
      <c r="S191" s="16" t="str">
        <f ca="1">IF(COUNTIF(INDIRECT("$E$184"),"*"&amp;$O$2&amp;"*")=1,LEFT(RIGHT(INDIRECT("$E$184"),5),2),"")</f>
        <v/>
      </c>
      <c r="T191" s="16" t="str">
        <f ca="1">IF(COUNTIF(INDIRECT("$F$184"),"*"&amp;$O$2&amp;"*")=1,LEFT(RIGHT(INDIRECT("$F$184"),5),2),"")</f>
        <v/>
      </c>
      <c r="U191" s="16" t="str">
        <f ca="1">IF(COUNTIF(INDIRECT("$G$184"),"*"&amp;$O$2&amp;"*")=1,LEFT(RIGHT(INDIRECT("$G$184"),5),2),"")</f>
        <v/>
      </c>
      <c r="V191" s="16" t="str">
        <f ca="1">IF(COUNTIF(INDIRECT("$H$184"),"*"&amp;$O$2&amp;"*")=1,LEFT(RIGHT(INDIRECT("$H$184"),5),2),"")</f>
        <v/>
      </c>
      <c r="W191" s="16" t="str">
        <f ca="1">IF(COUNTIF(INDIRECT("$I$184"),"*"&amp;$O$2&amp;"*")=1,LEFT(RIGHT(INDIRECT("$I$184"),5),2),"")</f>
        <v/>
      </c>
      <c r="X191" s="16" t="str">
        <f ca="1">IF(COUNTIF(INDIRECT("$J$184"),"*"&amp;$O$2&amp;"*")=1,LEFT(RIGHT(INDIRECT("$J$184"),5),2),"")</f>
        <v/>
      </c>
      <c r="Y191" s="16" t="str">
        <f ca="1">IF(COUNTIF(INDIRECT("$K$184"),"*"&amp;$O$2&amp;"*")=1,LEFT(RIGHT(INDIRECT("$K$184"),5),2),"")</f>
        <v/>
      </c>
      <c r="Z191" s="18" t="str">
        <f ca="1">IF(COUNTIF(INDIRECT("$L$184"),"*"&amp;$O$2&amp;"*")=1,LEFT(RIGHT(INDIRECT("$L$184"),5),2),"")</f>
        <v/>
      </c>
    </row>
    <row r="192" spans="1:26" ht="27">
      <c r="A192" s="20" t="s">
        <v>18</v>
      </c>
      <c r="B192" s="195" t="s">
        <v>158</v>
      </c>
      <c r="C192" s="146"/>
      <c r="D192" s="191"/>
      <c r="E192" s="181"/>
      <c r="F192" s="205"/>
      <c r="G192" s="146"/>
      <c r="H192" s="146"/>
      <c r="I192" s="146"/>
      <c r="J192" s="146"/>
      <c r="K192" s="146"/>
      <c r="L192" s="151"/>
      <c r="M192" s="47"/>
    </row>
    <row r="193" spans="1:26">
      <c r="A193" s="31">
        <f>A188+1</f>
        <v>42582</v>
      </c>
      <c r="B193" s="19" t="s">
        <v>2</v>
      </c>
      <c r="C193" s="19" t="s">
        <v>3</v>
      </c>
      <c r="D193" s="19" t="s">
        <v>4</v>
      </c>
      <c r="E193" s="19" t="s">
        <v>5</v>
      </c>
      <c r="F193" s="19" t="s">
        <v>6</v>
      </c>
      <c r="G193" s="19" t="s">
        <v>7</v>
      </c>
      <c r="H193" s="19" t="s">
        <v>8</v>
      </c>
      <c r="I193" s="19" t="s">
        <v>9</v>
      </c>
      <c r="J193" s="19" t="s">
        <v>10</v>
      </c>
      <c r="K193" s="19" t="s">
        <v>11</v>
      </c>
      <c r="L193" s="35" t="s">
        <v>12</v>
      </c>
      <c r="M193" s="47">
        <f t="shared" si="4"/>
        <v>0</v>
      </c>
      <c r="O193" t="str">
        <f t="shared" ca="1" si="5"/>
        <v>数学</v>
      </c>
      <c r="P193" s="17" t="str">
        <f ca="1">IF(COUNTIF(INDIRECT("$B$185"),"*"&amp;$O$2&amp;"*")=1,LEFT(RIGHT(INDIRECT("$B$185"),5),2),"")</f>
        <v>数学</v>
      </c>
      <c r="Q193" s="16" t="str">
        <f ca="1">IF(COUNTIF(INDIRECT("$C$185"),"*"&amp;$O$2&amp;"*")=1,LEFT(RIGHT(INDIRECT("$C$185"),5),2),"")</f>
        <v/>
      </c>
      <c r="R193" s="16" t="str">
        <f ca="1">IF(COUNTIF(INDIRECT("$D$185"),"*"&amp;$O$2&amp;"*")=1,LEFT(RIGHT(INDIRECT("$D$185"),5),2),"")</f>
        <v/>
      </c>
      <c r="S193" s="16" t="str">
        <f ca="1">IF(COUNTIF(INDIRECT("$E$185"),"*"&amp;$O$2&amp;"*")=1,LEFT(RIGHT(INDIRECT("$E$185"),5),2),"")</f>
        <v/>
      </c>
      <c r="T193" s="16" t="str">
        <f ca="1">IF(COUNTIF(INDIRECT("$F$185"),"*"&amp;$O$2&amp;"*")=1,LEFT(RIGHT(INDIRECT("$F$185"),5),2),"")</f>
        <v/>
      </c>
      <c r="U193" s="16" t="str">
        <f ca="1">IF(COUNTIF(INDIRECT("$G$185"),"*"&amp;$O$2&amp;"*")=1,LEFT(RIGHT(INDIRECT("$G$185"),5),2),"")</f>
        <v/>
      </c>
      <c r="V193" s="16" t="str">
        <f ca="1">IF(COUNTIF(INDIRECT("$H$185"),"*"&amp;$O$2&amp;"*")=1,LEFT(RIGHT(INDIRECT("$H$185"),5),2),"")</f>
        <v/>
      </c>
      <c r="W193" s="16" t="str">
        <f ca="1">IF(COUNTIF(INDIRECT("$I$185"),"*"&amp;$O$2&amp;"*")=1,LEFT(RIGHT(INDIRECT("$I$185"),5),2),"")</f>
        <v/>
      </c>
      <c r="X193" s="16" t="str">
        <f ca="1">IF(COUNTIF(INDIRECT("$J$185"),"*"&amp;$O$2&amp;"*")=1,LEFT(RIGHT(INDIRECT("$J$185"),5),2),"")</f>
        <v/>
      </c>
      <c r="Y193" s="16" t="str">
        <f ca="1">IF(COUNTIF(INDIRECT("$K$185"),"*"&amp;$O$2&amp;"*")=1,LEFT(RIGHT(INDIRECT("$K$185"),5),2),"")</f>
        <v/>
      </c>
      <c r="Z193" s="18" t="str">
        <f ca="1">IF(COUNTIF(INDIRECT("$L$185"),"*"&amp;$O$2&amp;"*")=1,LEFT(RIGHT(INDIRECT("$L$185"),5),2),"")</f>
        <v/>
      </c>
    </row>
    <row r="194" spans="1:26">
      <c r="A194" s="34" t="s">
        <v>13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IF(COUNTIF(INDIRECT("$B$186"),"*"&amp;$O$2&amp;"*")=1,LEFT(RIGHT(INDIRECT("$B$186"),5),2),"")</f>
        <v/>
      </c>
      <c r="Q194" s="16" t="str">
        <f ca="1">IF(COUNTIF(INDIRECT("$C$186"),"*"&amp;$O$2&amp;"*")=1,LEFT(RIGHT(INDIRECT("$C$186"),5),2),"")</f>
        <v/>
      </c>
      <c r="R194" s="16" t="str">
        <f ca="1">IF(COUNTIF(INDIRECT("$D$186"),"*"&amp;$O$2&amp;"*")=1,LEFT(RIGHT(INDIRECT("$D$186"),5),2),"")</f>
        <v/>
      </c>
      <c r="S194" s="16" t="str">
        <f ca="1">IF(COUNTIF(INDIRECT("$E$186"),"*"&amp;$O$2&amp;"*")=1,LEFT(RIGHT(INDIRECT("$E$186"),5),2),"")</f>
        <v/>
      </c>
      <c r="T194" s="16" t="str">
        <f ca="1">IF(COUNTIF(INDIRECT("$F$186"),"*"&amp;$O$2&amp;"*")=1,LEFT(RIGHT(INDIRECT("$F$186"),5),2),"")</f>
        <v/>
      </c>
      <c r="U194" s="16" t="str">
        <f ca="1">IF(COUNTIF(INDIRECT("$G$186"),"*"&amp;$O$2&amp;"*")=1,LEFT(RIGHT(INDIRECT("$G$186"),5),2),"")</f>
        <v/>
      </c>
      <c r="V194" s="16" t="str">
        <f ca="1">IF(COUNTIF(INDIRECT("$H$186"),"*"&amp;$O$2&amp;"*")=1,LEFT(RIGHT(INDIRECT("$H$186"),5),2),"")</f>
        <v/>
      </c>
      <c r="W194" s="16" t="str">
        <f ca="1">IF(COUNTIF(INDIRECT("$I$186"),"*"&amp;$O$2&amp;"*")=1,LEFT(RIGHT(INDIRECT("$I$186"),5),2),"")</f>
        <v/>
      </c>
      <c r="X194" s="16" t="str">
        <f ca="1">IF(COUNTIF(INDIRECT("$J$186"),"*"&amp;$O$2&amp;"*")=1,LEFT(RIGHT(INDIRECT("$J$186"),5),2),"")</f>
        <v/>
      </c>
      <c r="Y194" s="16" t="str">
        <f ca="1">IF(COUNTIF(INDIRECT("$K$186"),"*"&amp;$O$2&amp;"*")=1,LEFT(RIGHT(INDIRECT("$K$186"),5),2),"")</f>
        <v/>
      </c>
      <c r="Z194" s="18" t="str">
        <f ca="1">IF(COUNTIF(INDIRECT("$L$186"),"*"&amp;$O$2&amp;"*")=1,LEFT(RIGHT(INDIRECT("$L$186"),5),2),"")</f>
        <v/>
      </c>
    </row>
    <row r="195" spans="1:26">
      <c r="A195" s="20" t="s">
        <v>14</v>
      </c>
      <c r="B195" s="19"/>
      <c r="C195" s="29"/>
      <c r="D195" s="19"/>
      <c r="E195" s="19"/>
      <c r="F195" s="19"/>
      <c r="G195" s="24"/>
      <c r="H195" s="19"/>
      <c r="I195" s="19"/>
      <c r="J195" s="19"/>
      <c r="K195" s="19"/>
      <c r="L195" s="35"/>
      <c r="M195" s="47">
        <f t="shared" si="4"/>
        <v>0</v>
      </c>
      <c r="O195" t="str">
        <f t="shared" ca="1" si="5"/>
        <v/>
      </c>
      <c r="P195" s="17" t="str">
        <f ca="1">IF(COUNTIF(INDIRECT("$B$187"),"*"&amp;$O$2&amp;"*")=1,LEFT(RIGHT(INDIRECT("$B$187"),5),2),"")</f>
        <v/>
      </c>
      <c r="Q195" s="16" t="str">
        <f ca="1">IF(COUNTIF(INDIRECT("$C$187"),"*"&amp;$O$2&amp;"*")=1,LEFT(RIGHT(INDIRECT("$C$187"),5),2),"")</f>
        <v/>
      </c>
      <c r="R195" s="16" t="str">
        <f ca="1">IF(COUNTIF(INDIRECT("$D$187"),"*"&amp;$O$2&amp;"*")=1,LEFT(RIGHT(INDIRECT("$D$187"),5),2),"")</f>
        <v/>
      </c>
      <c r="S195" s="16" t="str">
        <f ca="1">IF(COUNTIF(INDIRECT("$E$187"),"*"&amp;$O$2&amp;"*")=1,LEFT(RIGHT(INDIRECT("$E$187"),5),2),"")</f>
        <v/>
      </c>
      <c r="T195" s="16" t="str">
        <f ca="1">IF(COUNTIF(INDIRECT("$F$187"),"*"&amp;$O$2&amp;"*")=1,LEFT(RIGHT(INDIRECT("$F$187"),5),2),"")</f>
        <v/>
      </c>
      <c r="U195" s="16" t="str">
        <f ca="1">IF(COUNTIF(INDIRECT("$G$187"),"*"&amp;$O$2&amp;"*")=1,LEFT(RIGHT(INDIRECT("$G$187"),5),2),"")</f>
        <v/>
      </c>
      <c r="V195" s="16" t="str">
        <f ca="1">IF(COUNTIF(INDIRECT("$H$187"),"*"&amp;$O$2&amp;"*")=1,LEFT(RIGHT(INDIRECT("$H$187"),5),2),"")</f>
        <v/>
      </c>
      <c r="W195" s="16" t="str">
        <f ca="1">IF(COUNTIF(INDIRECT("$I$187"),"*"&amp;$O$2&amp;"*")=1,LEFT(RIGHT(INDIRECT("$I$187"),5),2),"")</f>
        <v/>
      </c>
      <c r="X195" s="16" t="str">
        <f ca="1">IF(COUNTIF(INDIRECT("$J$187"),"*"&amp;$O$2&amp;"*")=1,LEFT(RIGHT(INDIRECT("$J$187"),5),2),"")</f>
        <v/>
      </c>
      <c r="Y195" s="16" t="str">
        <f ca="1">IF(COUNTIF(INDIRECT("$K$187"),"*"&amp;$O$2&amp;"*")=1,LEFT(RIGHT(INDIRECT("$K$187"),5),2),"")</f>
        <v/>
      </c>
      <c r="Z195" s="18" t="str">
        <f ca="1">IF(COUNTIF(INDIRECT("$L$187"),"*"&amp;$O$2&amp;"*")=1,LEFT(RIGHT(INDIRECT("$L$187"),5),2),"")</f>
        <v/>
      </c>
    </row>
    <row r="196" spans="1:26" ht="27">
      <c r="A196" s="20" t="s">
        <v>186</v>
      </c>
      <c r="B196" s="35"/>
      <c r="C196" s="19"/>
      <c r="D196" s="236" t="s">
        <v>195</v>
      </c>
      <c r="E196" s="201" t="s">
        <v>102</v>
      </c>
      <c r="F196" s="35"/>
      <c r="G196" s="35"/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IF(COUNTIF(INDIRECT("$B$188"),"*"&amp;$O$2&amp;"*")=1,LEFT(RIGHT(INDIRECT("$B$188"),5),2),"")</f>
        <v/>
      </c>
      <c r="Q196" s="16" t="str">
        <f ca="1">IF(COUNTIF(INDIRECT("$C$188"),"*"&amp;$O$2&amp;"*")=1,LEFT(RIGHT(INDIRECT("$C$188"),5),2),"")</f>
        <v/>
      </c>
      <c r="R196" s="16" t="str">
        <f ca="1">IF(COUNTIF(INDIRECT("$D$188"),"*"&amp;$O$2&amp;"*")=1,LEFT(RIGHT(INDIRECT("$D$188"),5),2),"")</f>
        <v/>
      </c>
      <c r="S196" s="16" t="str">
        <f ca="1">IF(COUNTIF(INDIRECT("$E$188"),"*"&amp;$O$2&amp;"*")=1,LEFT(RIGHT(INDIRECT("$E$188"),5),2),"")</f>
        <v/>
      </c>
      <c r="T196" s="16" t="str">
        <f ca="1">IF(COUNTIF(INDIRECT("$F$188"),"*"&amp;$O$2&amp;"*")=1,LEFT(RIGHT(INDIRECT("$F$188"),5),2),"")</f>
        <v/>
      </c>
      <c r="U196" s="16" t="str">
        <f ca="1">IF(COUNTIF(INDIRECT("$G$188"),"*"&amp;$O$2&amp;"*")=1,LEFT(RIGHT(INDIRECT("$G$188"),5),2),"")</f>
        <v/>
      </c>
      <c r="V196" s="16" t="str">
        <f ca="1">IF(COUNTIF(INDIRECT("$H$188"),"*"&amp;$O$2&amp;"*")=1,LEFT(RIGHT(INDIRECT("$H$188"),5),2),"")</f>
        <v/>
      </c>
      <c r="W196" s="16" t="str">
        <f ca="1">IF(COUNTIF(INDIRECT("$I$188"),"*"&amp;$O$2&amp;"*")=1,LEFT(RIGHT(INDIRECT("$I$188"),5),2),"")</f>
        <v/>
      </c>
      <c r="X196" s="16" t="str">
        <f ca="1">IF(COUNTIF(INDIRECT("$J$188"),"*"&amp;$O$2&amp;"*")=1,LEFT(RIGHT(INDIRECT("$J$188"),5),2),"")</f>
        <v/>
      </c>
      <c r="Y196" s="16" t="str">
        <f ca="1">IF(COUNTIF(INDIRECT("$K$188"),"*"&amp;$O$2&amp;"*")=1,LEFT(RIGHT(INDIRECT("$K$188"),5),2),"")</f>
        <v/>
      </c>
      <c r="Z196" s="18" t="str">
        <f ca="1">IF(COUNTIF(INDIRECT("$L$188"),"*"&amp;$O$2&amp;"*")=1,LEFT(RIGHT(INDIRECT("$L$188"),5),2),"")</f>
        <v/>
      </c>
    </row>
    <row r="197" spans="1:26" ht="27">
      <c r="A197" s="20" t="s">
        <v>187</v>
      </c>
      <c r="B197" s="98"/>
      <c r="C197" s="19"/>
      <c r="D197" s="191"/>
      <c r="E197" s="217" t="s">
        <v>188</v>
      </c>
      <c r="F197" s="19"/>
      <c r="G197" s="236" t="s">
        <v>196</v>
      </c>
      <c r="H197" s="19"/>
      <c r="I197" s="19"/>
      <c r="J197" s="19"/>
      <c r="K197" s="19"/>
      <c r="L197" s="35"/>
      <c r="M197" s="47">
        <f t="shared" si="4"/>
        <v>2</v>
      </c>
      <c r="O197" t="str">
        <f t="shared" ca="1" si="5"/>
        <v>数学</v>
      </c>
      <c r="P197" s="17" t="str">
        <f ca="1">IF(COUNTIF(INDIRECT("B189"),"*"&amp;$O$2&amp;"*")=1,LEFT(RIGHT(INDIRECT("$B$189"),5),2),"")</f>
        <v>数学</v>
      </c>
      <c r="Q197" s="16" t="str">
        <f ca="1">IF(COUNTIF(INDIRECT("$C$189"),"*"&amp;$O$2&amp;"*")=1,LEFT(RIGHT(INDIRECT("$C$189"),5),2),"")</f>
        <v/>
      </c>
      <c r="R197" s="16" t="str">
        <f ca="1">IF(COUNTIF(INDIRECT("$D$189"),"*"&amp;$O$2&amp;"*")=1,LEFT(RIGHT(INDIRECT("$D$189"),5),2),"")</f>
        <v/>
      </c>
      <c r="S197" s="16" t="str">
        <f ca="1">IF(COUNTIF(INDIRECT("$E$189"),"*"&amp;$O$2&amp;"*")=1,LEFT(RIGHT(INDIRECT("$E$189"),5),2),"")</f>
        <v/>
      </c>
      <c r="T197" s="16" t="str">
        <f ca="1">IF(COUNTIF(INDIRECT("$F$189"),"*"&amp;$O$2&amp;"*")=1,LEFT(RIGHT(INDIRECT("$F$189"),5),2),"")</f>
        <v/>
      </c>
      <c r="U197" s="16" t="str">
        <f ca="1">IF(COUNTIF(INDIRECT("$G$189"),"*"&amp;$O$2&amp;"*")=1,LEFT(RIGHT(INDIRECT("$G$189"),5),2),"")</f>
        <v/>
      </c>
      <c r="V197" s="16" t="str">
        <f ca="1">IF(COUNTIF(INDIRECT("$H$189"),"*"&amp;$O$2&amp;"*")=1,LEFT(RIGHT(INDIRECT("$H$189"),5),2),"")</f>
        <v/>
      </c>
      <c r="W197" s="16" t="str">
        <f ca="1">IF(COUNTIF(INDIRECT("$I$189"),"*"&amp;$O$2&amp;"*")=1,LEFT(RIGHT(INDIRECT("$I$189"),5),2),"")</f>
        <v/>
      </c>
      <c r="X197" s="16" t="str">
        <f ca="1">IF(COUNTIF(INDIRECT("$J$189"),"*"&amp;$O$2&amp;"*")=1,LEFT(RIGHT(INDIRECT("$J$189"),5),2),"")</f>
        <v/>
      </c>
      <c r="Y197" s="16" t="str">
        <f ca="1">IF(COUNTIF(INDIRECT("$K$189"),"*"&amp;$O$2&amp;"*")=1,LEFT(RIGHT(INDIRECT("$K$189"),5),2),"")</f>
        <v/>
      </c>
      <c r="Z197" s="18" t="str">
        <f ca="1">IF(COUNTIF(INDIRECT("$L$189"),"*"&amp;$O$2&amp;"*")=1,LEFT(RIGHT(INDIRECT("$L$189"),5),2),"")</f>
        <v/>
      </c>
    </row>
    <row r="198" spans="1:26">
      <c r="A198" s="20" t="s">
        <v>18</v>
      </c>
      <c r="B198" s="35"/>
      <c r="C198" s="35"/>
      <c r="D198" s="19"/>
      <c r="E198" s="98"/>
      <c r="F198" s="29"/>
      <c r="G198" s="35"/>
      <c r="H198" s="19"/>
      <c r="I198" s="19"/>
      <c r="J198" s="19"/>
      <c r="K198" s="19"/>
      <c r="L198" s="35"/>
      <c r="M198" s="47">
        <f t="shared" si="4"/>
        <v>0</v>
      </c>
      <c r="O198" t="str">
        <f t="shared" ca="1" si="5"/>
        <v/>
      </c>
      <c r="P198" s="17" t="str">
        <f ca="1">IF(COUNTIF(INDIRECT("B190"),"*"&amp;$O$2&amp;"*")=1,LEFT(RIGHT(INDIRECT("$B$190"),5),2),"")</f>
        <v/>
      </c>
      <c r="Q198" s="16" t="str">
        <f ca="1">IF(COUNTIF(INDIRECT("$C$190"),"*"&amp;$O$2&amp;"*")=1,LEFT(RIGHT(INDIRECT("$C$190"),5),2),"")</f>
        <v/>
      </c>
      <c r="R198" s="16" t="str">
        <f ca="1">IF(COUNTIF(INDIRECT("$D$190"),"*"&amp;$O$2&amp;"*")=1,LEFT(RIGHT(INDIRECT("$D$190"),5),2),"")</f>
        <v/>
      </c>
      <c r="S198" s="16" t="str">
        <f ca="1">IF(COUNTIF(INDIRECT("$E$190"),"*"&amp;$O$2&amp;"*")=1,LEFT(RIGHT(INDIRECT("$E$190"),5),2),"")</f>
        <v/>
      </c>
      <c r="T198" s="16" t="str">
        <f ca="1">IF(COUNTIF(INDIRECT("$F$190"),"*"&amp;$O$2&amp;"*")=1,LEFT(RIGHT(INDIRECT("$F$190"),5),2),"")</f>
        <v/>
      </c>
      <c r="U198" s="16" t="str">
        <f ca="1">IF(COUNTIF(INDIRECT("$G$190"),"*"&amp;$O$2&amp;"*")=1,LEFT(RIGHT(INDIRECT("$G$190"),5),2),"")</f>
        <v/>
      </c>
      <c r="V198" s="16" t="str">
        <f ca="1">IF(COUNTIF(INDIRECT("$H$190"),"*"&amp;$O$2&amp;"*")=1,LEFT(RIGHT(INDIRECT("$H$190"),5),2),"")</f>
        <v/>
      </c>
      <c r="W198" s="16" t="str">
        <f ca="1">IF(COUNTIF(INDIRECT("$I$190"),"*"&amp;$O$2&amp;"*")=1,LEFT(RIGHT(INDIRECT("$I$190"),5),2),"")</f>
        <v/>
      </c>
      <c r="X198" s="16" t="str">
        <f ca="1">IF(COUNTIF(INDIRECT("$J$190"),"*"&amp;$O$2&amp;"*")=1,LEFT(RIGHT(INDIRECT("$J$190"),5),2),"")</f>
        <v/>
      </c>
      <c r="Y198" s="16" t="str">
        <f ca="1">IF(COUNTIF(INDIRECT("$K$190"),"*"&amp;$O$2&amp;"*")=1,LEFT(RIGHT(INDIRECT("$K$190"),5),2),"")</f>
        <v/>
      </c>
      <c r="Z198" s="18" t="str">
        <f ca="1">IF(COUNTIF(INDIRECT("$L$190"),"*"&amp;$O$2&amp;"*")=1,LEFT(RIGHT(INDIRECT("$L$190"),5),2),"")</f>
        <v/>
      </c>
    </row>
    <row r="199" spans="1:26">
      <c r="A199" s="20"/>
      <c r="B199" s="50"/>
      <c r="C199" s="19"/>
      <c r="D199" s="19"/>
      <c r="E199" s="41"/>
      <c r="F199" s="35"/>
      <c r="G199" s="24"/>
      <c r="H199" s="26"/>
      <c r="I199" s="19"/>
      <c r="J199" s="19"/>
      <c r="K199" s="19"/>
      <c r="L199" s="35"/>
      <c r="M199" s="47">
        <f t="shared" si="4"/>
        <v>0</v>
      </c>
      <c r="O199" t="str">
        <f t="shared" ca="1" si="5"/>
        <v/>
      </c>
      <c r="P199" s="17" t="str">
        <f ca="1">IF(COUNTIF(INDIRECT("B191"),"*"&amp;$O$2&amp;"*")=1,LEFT(RIGHT(INDIRECT("$B$191"),5),2),"")</f>
        <v/>
      </c>
      <c r="Q199" s="16" t="str">
        <f ca="1">IF(COUNTIF(INDIRECT("$C$191"),"*"&amp;$O$2&amp;"*")=1,LEFT(RIGHT(INDIRECT("$C$191"),5),2),"")</f>
        <v/>
      </c>
      <c r="R199" s="16" t="str">
        <f ca="1">IF(COUNTIF(INDIRECT("$D$191"),"*"&amp;$O$2&amp;"*")=1,LEFT(RIGHT(INDIRECT("$D$191"),5),2),"")</f>
        <v/>
      </c>
      <c r="S199" s="16" t="str">
        <f ca="1">IF(COUNTIF(INDIRECT("$E$191"),"*"&amp;$O$2&amp;"*")=1,LEFT(RIGHT(INDIRECT("$E$191"),5),2),"")</f>
        <v/>
      </c>
      <c r="T199" s="16" t="str">
        <f ca="1">IF(COUNTIF(INDIRECT("$F$191"),"*"&amp;$O$2&amp;"*")=1,LEFT(RIGHT(INDIRECT("$F$191"),5),2),"")</f>
        <v/>
      </c>
      <c r="U199" s="16" t="str">
        <f ca="1">IF(COUNTIF(INDIRECT("$G$191"),"*"&amp;$O$2&amp;"*")=1,LEFT(RIGHT(INDIRECT("$G$191"),5),2),"")</f>
        <v/>
      </c>
      <c r="V199" s="16" t="str">
        <f ca="1">IF(COUNTIF(INDIRECT("$H$191"),"*"&amp;$O$2&amp;"*")=1,LEFT(RIGHT(INDIRECT("$H$191"),5),2),"")</f>
        <v/>
      </c>
      <c r="W199" s="16" t="str">
        <f ca="1">IF(COUNTIF(INDIRECT("$I$191"),"*"&amp;$O$2&amp;"*")=1,LEFT(RIGHT(INDIRECT("$I$191"),5),2),"")</f>
        <v/>
      </c>
      <c r="X199" s="16" t="str">
        <f ca="1">IF(COUNTIF(INDIRECT("$J$191"),"*"&amp;$O$2&amp;"*")=1,LEFT(RIGHT(INDIRECT("$J$191"),5),2),"")</f>
        <v/>
      </c>
      <c r="Y199" s="16" t="str">
        <f ca="1">IF(COUNTIF(INDIRECT("$K$191"),"*"&amp;$O$2&amp;"*")=1,LEFT(RIGHT(INDIRECT("$K$191"),5),2),"")</f>
        <v/>
      </c>
      <c r="Z199" s="18" t="str">
        <f ca="1">IF(COUNTIF(INDIRECT("$L$191"),"*"&amp;$O$2&amp;"*")=1,LEFT(RIGHT(INDIRECT("$L$191"),5),2),"")</f>
        <v/>
      </c>
    </row>
    <row r="200" spans="1:26">
      <c r="A200" s="89"/>
      <c r="B200" s="32">
        <f>196-COUNTIF(B2:B199,"")-COUNTIF(B2:B199," ")-COUNTIF(B2:B199,"  ")-COUNTIF(B2:B199,B193)</f>
        <v>54</v>
      </c>
      <c r="C200" s="32">
        <f t="shared" ref="C200:L200" si="6">196-COUNTIF(C2:C199,"")-COUNTIF(C2:C199," ")-COUNTIF(C2:C199,"  ")-COUNTIF(C2:C199,C193)</f>
        <v>0</v>
      </c>
      <c r="D200" s="32">
        <f t="shared" si="6"/>
        <v>17</v>
      </c>
      <c r="E200" s="32">
        <f t="shared" si="6"/>
        <v>59</v>
      </c>
      <c r="F200" s="32">
        <f t="shared" si="6"/>
        <v>17</v>
      </c>
      <c r="G200" s="32">
        <f t="shared" si="6"/>
        <v>30</v>
      </c>
      <c r="H200" s="32">
        <f t="shared" si="6"/>
        <v>-2</v>
      </c>
      <c r="I200" s="32">
        <f t="shared" si="6"/>
        <v>-2</v>
      </c>
      <c r="J200" s="32">
        <f t="shared" si="6"/>
        <v>-2</v>
      </c>
      <c r="K200" s="32">
        <f t="shared" si="6"/>
        <v>-2</v>
      </c>
      <c r="L200" s="32">
        <f t="shared" si="6"/>
        <v>-2</v>
      </c>
      <c r="M200" s="47">
        <f>SUM(B200:L200)</f>
        <v>167</v>
      </c>
      <c r="O200" t="str">
        <f t="shared" ca="1" si="5"/>
        <v/>
      </c>
      <c r="P200" s="17" t="str">
        <f ca="1">IF(COUNTIF(INDIRECT("B192"),"*"&amp;$O$2&amp;"*")=1,LEFT(RIGHT(INDIRECT("$B$192"),5),2),"")</f>
        <v/>
      </c>
      <c r="Q200" s="16" t="str">
        <f ca="1">IF(COUNTIF(INDIRECT("$C$192"),"*"&amp;$O$2&amp;"*")=1,LEFT(RIGHT(INDIRECT("$C$192"),5),2),"")</f>
        <v/>
      </c>
      <c r="R200" s="16" t="str">
        <f ca="1">IF(COUNTIF(INDIRECT("$D$192"),"*"&amp;$O$2&amp;"*")=1,LEFT(RIGHT(INDIRECT("$D$192"),5),2),"")</f>
        <v/>
      </c>
      <c r="S200" s="16" t="str">
        <f ca="1">IF(COUNTIF(INDIRECT("$E$192"),"*"&amp;$O$2&amp;"*")=1,LEFT(RIGHT(INDIRECT("$E$192"),5),2),"")</f>
        <v/>
      </c>
      <c r="T200" s="16" t="str">
        <f ca="1">IF(COUNTIF(INDIRECT("$F$192"),"*"&amp;$O$2&amp;"*")=1,LEFT(RIGHT(INDIRECT("$F$192"),5),2),"")</f>
        <v/>
      </c>
      <c r="U200" s="16" t="str">
        <f ca="1">IF(COUNTIF(INDIRECT("$G$192"),"*"&amp;$O$2&amp;"*")=1,LEFT(RIGHT(INDIRECT("$G$192"),5),2),"")</f>
        <v/>
      </c>
      <c r="V200" s="16" t="str">
        <f ca="1">IF(COUNTIF(INDIRECT("$H$192"),"*"&amp;$O$2&amp;"*")=1,LEFT(RIGHT(INDIRECT("$H$192"),5),2),"")</f>
        <v/>
      </c>
      <c r="W200" s="16" t="str">
        <f ca="1">IF(COUNTIF(INDIRECT("$I$192"),"*"&amp;$O$2&amp;"*")=1,LEFT(RIGHT(INDIRECT("$I$192"),5),2),"")</f>
        <v/>
      </c>
      <c r="X200" s="16" t="str">
        <f ca="1">IF(COUNTIF(INDIRECT("$J$192"),"*"&amp;$O$2&amp;"*")=1,LEFT(RIGHT(INDIRECT("$J$192"),5),2),"")</f>
        <v/>
      </c>
      <c r="Y200" s="16" t="str">
        <f ca="1">IF(COUNTIF(INDIRECT("$K$192"),"*"&amp;$O$2&amp;"*")=1,LEFT(RIGHT(INDIRECT("$K$192"),5),2),"")</f>
        <v/>
      </c>
      <c r="Z200" s="18" t="str">
        <f ca="1">IF(COUNTIF(INDIRECT("$L$192"),"*"&amp;$O$2&amp;"*")=1,LEFT(RIGHT(INDIRECT("$L$192"),5),2),"")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IF(COUNTIF(INDIRECT("B193"),"*"&amp;$O$2&amp;"*")=1,LEFT(RIGHT(INDIRECT("$B$193"),5),2),"")</f>
        <v/>
      </c>
      <c r="Q201" s="16" t="str">
        <f ca="1">IF(COUNTIF(INDIRECT("$C$193"),"*"&amp;$O$2&amp;"*")=1,LEFT(RIGHT(INDIRECT("$C$193"),5),2),"")</f>
        <v/>
      </c>
      <c r="R201" s="16" t="str">
        <f ca="1">IF(COUNTIF(INDIRECT("$D$193"),"*"&amp;$O$2&amp;"*")=1,LEFT(RIGHT(INDIRECT("$D$193"),5),2),"")</f>
        <v/>
      </c>
      <c r="S201" s="16" t="str">
        <f ca="1">IF(COUNTIF(INDIRECT("$E$193"),"*"&amp;$O$2&amp;"*")=1,LEFT(RIGHT(INDIRECT("$E$193"),5),2),"")</f>
        <v/>
      </c>
      <c r="T201" s="16" t="str">
        <f ca="1">IF(COUNTIF(INDIRECT("$F$193"),"*"&amp;$O$2&amp;"*")=1,LEFT(RIGHT(INDIRECT("$F$193"),5),2),"")</f>
        <v/>
      </c>
      <c r="U201" s="16" t="str">
        <f ca="1">IF(COUNTIF(INDIRECT("$G$193"),"*"&amp;$O$2&amp;"*")=1,LEFT(RIGHT(INDIRECT("$G$193"),5),2),"")</f>
        <v/>
      </c>
      <c r="V201" s="16" t="str">
        <f ca="1">IF(COUNTIF(INDIRECT("$H$193"),"*"&amp;$O$2&amp;"*")=1,LEFT(RIGHT(INDIRECT("$H$193"),5),2),"")</f>
        <v/>
      </c>
      <c r="W201" s="16" t="str">
        <f ca="1">IF(COUNTIF(INDIRECT("$I$193"),"*"&amp;$O$2&amp;"*")=1,LEFT(RIGHT(INDIRECT("$I$193"),5),2),"")</f>
        <v/>
      </c>
      <c r="X201" s="16" t="str">
        <f ca="1">IF(COUNTIF(INDIRECT("$J$193"),"*"&amp;$O$2&amp;"*")=1,LEFT(RIGHT(INDIRECT("$J$193"),5),2),"")</f>
        <v/>
      </c>
      <c r="Y201" s="16" t="str">
        <f ca="1">IF(COUNTIF(INDIRECT("$K$193"),"*"&amp;$O$2&amp;"*")=1,LEFT(RIGHT(INDIRECT("$K$193"),5),2),"")</f>
        <v/>
      </c>
      <c r="Z201" s="18" t="str">
        <f ca="1">IF(COUNTIF(INDIRECT("$L$193"),"*"&amp;$O$2&amp;"*")=1,LEFT(RIGHT(INDIRECT("$L$193"),5),2),"")</f>
        <v/>
      </c>
    </row>
    <row r="202" spans="1:26">
      <c r="A202" s="89"/>
      <c r="B202" s="54"/>
      <c r="C202" s="54"/>
      <c r="D202" s="54"/>
      <c r="O202" t="str">
        <f t="shared" ca="1" si="5"/>
        <v/>
      </c>
      <c r="P202" s="17" t="str">
        <f ca="1">IF(COUNTIF(INDIRECT("B194"),"*"&amp;$O$2&amp;"*")=1,LEFT(RIGHT(INDIRECT("$B$194"),5),2),"")</f>
        <v/>
      </c>
      <c r="Q202" s="16" t="str">
        <f ca="1">IF(COUNTIF(INDIRECT("$C$194"),"*"&amp;$O$2&amp;"*")=1,LEFT(RIGHT(INDIRECT("$C$194"),5),2),"")</f>
        <v/>
      </c>
      <c r="R202" s="16" t="str">
        <f ca="1">IF(COUNTIF(INDIRECT("$D$194"),"*"&amp;$O$2&amp;"*")=1,LEFT(RIGHT(INDIRECT("$D$194"),5),2),"")</f>
        <v/>
      </c>
      <c r="S202" s="16" t="str">
        <f ca="1">IF(COUNTIF(INDIRECT("$E$194"),"*"&amp;$O$2&amp;"*")=1,LEFT(RIGHT(INDIRECT("$E$194"),5),2),"")</f>
        <v/>
      </c>
      <c r="T202" s="16" t="str">
        <f ca="1">IF(COUNTIF(INDIRECT("$F$194"),"*"&amp;$O$2&amp;"*")=1,LEFT(RIGHT(INDIRECT("$F$194"),5),2),"")</f>
        <v/>
      </c>
      <c r="U202" s="16" t="str">
        <f ca="1">IF(COUNTIF(INDIRECT("$G$194"),"*"&amp;$O$2&amp;"*")=1,LEFT(RIGHT(INDIRECT("$G$194"),5),2),"")</f>
        <v/>
      </c>
      <c r="V202" s="16" t="str">
        <f ca="1">IF(COUNTIF(INDIRECT("$H$194"),"*"&amp;$O$2&amp;"*")=1,LEFT(RIGHT(INDIRECT("$H$194"),5),2),"")</f>
        <v/>
      </c>
      <c r="W202" s="16" t="str">
        <f ca="1">IF(COUNTIF(INDIRECT("$I$194"),"*"&amp;$O$2&amp;"*")=1,LEFT(RIGHT(INDIRECT("$I$194"),5),2),"")</f>
        <v/>
      </c>
      <c r="X202" s="16" t="str">
        <f ca="1">IF(COUNTIF(INDIRECT("$J$194"),"*"&amp;$O$2&amp;"*")=1,LEFT(RIGHT(INDIRECT("$J$194"),5),2),"")</f>
        <v/>
      </c>
      <c r="Y202" s="16" t="str">
        <f ca="1">IF(COUNTIF(INDIRECT("$K$194"),"*"&amp;$O$2&amp;"*")=1,LEFT(RIGHT(INDIRECT("$K$194"),5),2),"")</f>
        <v/>
      </c>
      <c r="Z202" s="18" t="str">
        <f ca="1">IF(COUNTIF(INDIRECT("$L$194"),"*"&amp;$O$2&amp;"*")=1,LEFT(RIGHT(INDIRECT("$L$194"),5),2),"")</f>
        <v/>
      </c>
    </row>
    <row r="203" spans="1:26">
      <c r="A203" s="80" t="s">
        <v>35</v>
      </c>
      <c r="B203" s="54" t="s">
        <v>36</v>
      </c>
      <c r="C203" s="54" t="s">
        <v>37</v>
      </c>
      <c r="D203" s="54"/>
      <c r="O203" t="str">
        <f t="shared" ca="1" si="5"/>
        <v/>
      </c>
      <c r="P203" s="17" t="str">
        <f ca="1">IF(COUNTIF(INDIRECT("B195"),"*"&amp;$O$2&amp;"*")=1,LEFT(RIGHT(INDIRECT("$B$195"),5),2),"")</f>
        <v/>
      </c>
      <c r="Q203" s="16" t="str">
        <f ca="1">IF(COUNTIF(INDIRECT("$C$195"),"*"&amp;$O$2&amp;"*")=1,LEFT(RIGHT(INDIRECT("$C$195"),5),2),"")</f>
        <v/>
      </c>
      <c r="R203" s="16" t="str">
        <f ca="1">IF(COUNTIF(INDIRECT("$D$195"),"*"&amp;$O$2&amp;"*")=1,LEFT(RIGHT(INDIRECT("$D$195"),5),2),"")</f>
        <v/>
      </c>
      <c r="S203" s="16" t="str">
        <f ca="1">IF(COUNTIF(INDIRECT("$E$195"),"*"&amp;$O$2&amp;"*")=1,LEFT(RIGHT(INDIRECT("$E$195"),5),2),"")</f>
        <v/>
      </c>
      <c r="T203" s="16" t="str">
        <f ca="1">IF(COUNTIF(INDIRECT("$F$195"),"*"&amp;$O$2&amp;"*")=1,LEFT(RIGHT(INDIRECT("$F$195"),5),2),"")</f>
        <v/>
      </c>
      <c r="U203" s="16" t="str">
        <f ca="1">IF(COUNTIF(INDIRECT("$G$195"),"*"&amp;$O$2&amp;"*")=1,LEFT(RIGHT(INDIRECT("$G$195"),5),2),"")</f>
        <v/>
      </c>
      <c r="V203" s="16" t="str">
        <f ca="1">IF(COUNTIF(INDIRECT("$H$195"),"*"&amp;$O$2&amp;"*")=1,LEFT(RIGHT(INDIRECT("$H$195"),5),2),"")</f>
        <v/>
      </c>
      <c r="W203" s="16" t="str">
        <f ca="1">IF(COUNTIF(INDIRECT("$I$195"),"*"&amp;$O$2&amp;"*")=1,LEFT(RIGHT(INDIRECT("$I$195"),5),2),"")</f>
        <v/>
      </c>
      <c r="X203" s="16" t="str">
        <f ca="1">IF(COUNTIF(INDIRECT("$J$195"),"*"&amp;$O$2&amp;"*")=1,LEFT(RIGHT(INDIRECT("$J$195"),5),2),"")</f>
        <v/>
      </c>
      <c r="Y203" s="16" t="str">
        <f ca="1">IF(COUNTIF(INDIRECT("$K$195"),"*"&amp;$O$2&amp;"*")=1,LEFT(RIGHT(INDIRECT("$K$195"),5),2),"")</f>
        <v/>
      </c>
      <c r="Z203" s="18" t="str">
        <f ca="1">IF(COUNTIF(INDIRECT("$L$195"),"*"&amp;$O$2&amp;"*")=1,LEFT(RIGHT(INDIRECT("$L$195"),5),2),"")</f>
        <v/>
      </c>
    </row>
    <row r="204" spans="1:26">
      <c r="A204" s="69" t="s">
        <v>81</v>
      </c>
      <c r="B204" s="54">
        <f t="shared" ref="B204:B235" si="7">COUNTIF(B$1:L$199,A204)</f>
        <v>0</v>
      </c>
      <c r="C204" s="54">
        <v>225</v>
      </c>
      <c r="D204" s="54">
        <f t="shared" ref="D204:D256" si="8">B204*C204</f>
        <v>0</v>
      </c>
      <c r="E204" s="54"/>
      <c r="F204" s="15">
        <f>B204-E204</f>
        <v>0</v>
      </c>
      <c r="O204" t="str">
        <f t="shared" ref="O204" ca="1" si="9">P204&amp;Q204&amp;R204&amp;S204&amp;T204&amp;U204&amp;V204&amp;W204&amp;X204&amp;Y204&amp;Z204</f>
        <v/>
      </c>
      <c r="P204" s="17" t="str">
        <f ca="1">IF(COUNTIF(INDIRECT("B196"),"*"&amp;$O$2&amp;"*")=1,LEFT(RIGHT(INDIRECT("$B$196"),5),2),"")</f>
        <v/>
      </c>
      <c r="Q204" s="16" t="str">
        <f ca="1">IF(COUNTIF(INDIRECT("$C$196"),"*"&amp;$O$2&amp;"*")=1,LEFT(RIGHT(INDIRECT("$C$196"),5),2),"")</f>
        <v/>
      </c>
      <c r="R204" s="16" t="str">
        <f ca="1">IF(COUNTIF(INDIRECT("$D$196"),"*"&amp;$O$2&amp;"*")=1,LEFT(RIGHT(INDIRECT("$D$196"),5),2),"")</f>
        <v/>
      </c>
      <c r="S204" s="16" t="str">
        <f ca="1">IF(COUNTIF(INDIRECT("$E$196"),"*"&amp;$O$2&amp;"*")=1,LEFT(RIGHT(INDIRECT("$E$196"),5),2),"")</f>
        <v/>
      </c>
      <c r="T204" s="16" t="str">
        <f ca="1">IF(COUNTIF(INDIRECT("$F$196"),"*"&amp;$O$2&amp;"*")=1,LEFT(RIGHT(INDIRECT("$F$196"),5),2),"")</f>
        <v/>
      </c>
      <c r="U204" s="16" t="str">
        <f ca="1">IF(COUNTIF(INDIRECT("$G$196"),"*"&amp;$O$2&amp;"*")=1,LEFT(RIGHT(INDIRECT("$G$196"),5),2),"")</f>
        <v/>
      </c>
      <c r="V204" s="16" t="str">
        <f ca="1">IF(COUNTIF(INDIRECT("$H$196"),"*"&amp;$O$2&amp;"*")=1,LEFT(RIGHT(INDIRECT("$H$196"),5),2),"")</f>
        <v/>
      </c>
      <c r="W204" s="16" t="str">
        <f ca="1">IF(COUNTIF(INDIRECT("$I$196"),"*"&amp;$O$2&amp;"*")=1,LEFT(RIGHT(INDIRECT("$I$196"),5),2),"")</f>
        <v/>
      </c>
      <c r="X204" s="16" t="str">
        <f ca="1">IF(COUNTIF(INDIRECT("$J$196"),"*"&amp;$O$2&amp;"*")=1,LEFT(RIGHT(INDIRECT("$J$196"),5),2),"")</f>
        <v/>
      </c>
      <c r="Y204" s="16" t="str">
        <f ca="1">IF(COUNTIF(INDIRECT("$K$196"),"*"&amp;$O$2&amp;"*")=1,LEFT(RIGHT(INDIRECT("$K$196"),5),2),"")</f>
        <v/>
      </c>
      <c r="Z204" s="18" t="str">
        <f ca="1">IF(COUNTIF(INDIRECT("$L$196"),"*"&amp;$O$2&amp;"*")=1,LEFT(RIGHT(INDIRECT("$L$196"),5),2),"")</f>
        <v/>
      </c>
    </row>
    <row r="205" spans="1:26">
      <c r="A205" s="69" t="s">
        <v>69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ref="F205:F251" si="10">B205-E205</f>
        <v>0</v>
      </c>
      <c r="O205" t="str">
        <f ca="1">P205&amp;Q205&amp;R205&amp;S205&amp;T205&amp;U205&amp;V205&amp;W205&amp;X205&amp;Y205&amp;Z205</f>
        <v/>
      </c>
      <c r="P205" s="17" t="str">
        <f ca="1">IF(COUNTIF(INDIRECT("B197"),"*"&amp;$O$2&amp;"*")=1,LEFT(RIGHT(INDIRECT("$B$197"),5),2),"")</f>
        <v/>
      </c>
      <c r="Q205" s="16" t="str">
        <f ca="1">IF(COUNTIF(INDIRECT("$C$197"),"*"&amp;$O$2&amp;"*")=1,LEFT(RIGHT(INDIRECT("$C$197"),5),2),"")</f>
        <v/>
      </c>
      <c r="R205" s="16" t="str">
        <f ca="1">IF(COUNTIF(INDIRECT("$D$197"),"*"&amp;$O$2&amp;"*")=1,LEFT(RIGHT(INDIRECT("$D$197"),5),2),"")</f>
        <v/>
      </c>
      <c r="S205" s="16" t="str">
        <f ca="1">IF(COUNTIF(INDIRECT("$E$197"),"*"&amp;$O$2&amp;"*")=1,LEFT(RIGHT(INDIRECT("$E$197"),5),2),"")</f>
        <v/>
      </c>
      <c r="T205" s="16" t="str">
        <f ca="1">IF(COUNTIF(INDIRECT("$F$197"),"*"&amp;$O$2&amp;"*")=1,LEFT(RIGHT(INDIRECT("$F$197"),5),2),"")</f>
        <v/>
      </c>
      <c r="U205" s="16" t="str">
        <f ca="1">IF(COUNTIF(INDIRECT("$G$197"),"*"&amp;$O$2&amp;"*")=1,LEFT(RIGHT(INDIRECT("$G$197"),5),2),"")</f>
        <v/>
      </c>
      <c r="V205" s="16" t="str">
        <f ca="1">IF(COUNTIF(INDIRECT("$H$197"),"*"&amp;$O$2&amp;"*")=1,LEFT(RIGHT(INDIRECT("$H$197"),5),2),"")</f>
        <v/>
      </c>
      <c r="W205" s="16" t="str">
        <f ca="1">IF(COUNTIF(INDIRECT("$I$197"),"*"&amp;$O$2&amp;"*")=1,LEFT(RIGHT(INDIRECT("$I$197"),5),2),"")</f>
        <v/>
      </c>
      <c r="X205" s="16" t="str">
        <f ca="1">IF(COUNTIF(INDIRECT("$J$197"),"*"&amp;$O$2&amp;"*")=1,LEFT(RIGHT(INDIRECT("$J$197"),5),2),"")</f>
        <v/>
      </c>
      <c r="Y205" s="16" t="str">
        <f ca="1">IF(COUNTIF(INDIRECT("$K$197"),"*"&amp;$O$2&amp;"*")=1,LEFT(RIGHT(INDIRECT("$K$197"),5),2),"")</f>
        <v/>
      </c>
      <c r="Z205" s="18" t="str">
        <f ca="1">IF(COUNTIF(INDIRECT("$L$197"),"*"&amp;$O$2&amp;"*")=1,LEFT(RIGHT(INDIRECT("$L$197"),5),2),"")</f>
        <v/>
      </c>
    </row>
    <row r="206" spans="1:26">
      <c r="A206" s="88" t="s">
        <v>73</v>
      </c>
      <c r="B206" s="54">
        <f t="shared" si="7"/>
        <v>0</v>
      </c>
      <c r="C206" s="54">
        <v>225</v>
      </c>
      <c r="D206" s="54">
        <f t="shared" si="8"/>
        <v>0</v>
      </c>
      <c r="E206" s="54"/>
      <c r="F206" s="15">
        <f t="shared" si="10"/>
        <v>0</v>
      </c>
      <c r="O206" t="str">
        <f ca="1">P206&amp;Q206&amp;R206&amp;S206&amp;T206&amp;U206&amp;V206&amp;W206&amp;X206&amp;Y206&amp;Z206</f>
        <v/>
      </c>
      <c r="P206" s="17" t="str">
        <f ca="1">IF(COUNTIF(INDIRECT("B198"),"*"&amp;$O$2&amp;"*")=1,LEFT(RIGHT(INDIRECT("$B$198"),5),2),"")</f>
        <v/>
      </c>
      <c r="Q206" s="16" t="str">
        <f ca="1">IF(COUNTIF(INDIRECT("$C$198"),"*"&amp;$O$2&amp;"*")=1,LEFT(RIGHT(INDIRECT("$C$198"),5),2),"")</f>
        <v/>
      </c>
      <c r="R206" s="16" t="str">
        <f ca="1">IF(COUNTIF(INDIRECT("$D$198"),"*"&amp;$O$2&amp;"*")=1,LEFT(RIGHT(INDIRECT("$D$198"),5),2),"")</f>
        <v/>
      </c>
      <c r="S206" s="16" t="str">
        <f ca="1">IF(COUNTIF(INDIRECT("$E$198"),"*"&amp;$O$2&amp;"*")=1,LEFT(RIGHT(INDIRECT("$E$198"),5),2),"")</f>
        <v/>
      </c>
      <c r="T206" s="16" t="str">
        <f ca="1">IF(COUNTIF(INDIRECT("$F$198"),"*"&amp;$O$2&amp;"*")=1,LEFT(RIGHT(INDIRECT("$F$198"),5),2),"")</f>
        <v/>
      </c>
      <c r="U206" s="16" t="str">
        <f ca="1">IF(COUNTIF(INDIRECT("$G$198"),"*"&amp;$O$2&amp;"*")=1,LEFT(RIGHT(INDIRECT("$G$198"),5),2),"")</f>
        <v/>
      </c>
      <c r="V206" s="16" t="str">
        <f ca="1">IF(COUNTIF(INDIRECT("$H$198"),"*"&amp;$O$2&amp;"*")=1,LEFT(RIGHT(INDIRECT("$H$198"),5),2),"")</f>
        <v/>
      </c>
      <c r="W206" s="16" t="str">
        <f ca="1">IF(COUNTIF(INDIRECT("$I$198"),"*"&amp;$O$2&amp;"*")=1,LEFT(RIGHT(INDIRECT("$I$198"),5),2),"")</f>
        <v/>
      </c>
      <c r="X206" s="16" t="str">
        <f ca="1">IF(COUNTIF(INDIRECT("$J$198"),"*"&amp;$O$2&amp;"*")=1,LEFT(RIGHT(INDIRECT("$J$198"),5),2),"")</f>
        <v/>
      </c>
      <c r="Y206" s="16" t="str">
        <f ca="1">IF(COUNTIF(INDIRECT("$K$198"),"*"&amp;$O$2&amp;"*")=1,LEFT(RIGHT(INDIRECT("$K$198"),5),2),"")</f>
        <v/>
      </c>
      <c r="Z206" s="18" t="str">
        <f ca="1">IF(COUNTIF(INDIRECT("$L$198"),"*"&amp;$O$2&amp;"*")=1,LEFT(RIGHT(INDIRECT("$L$198"),5),2),"")</f>
        <v/>
      </c>
    </row>
    <row r="207" spans="1:26" ht="27">
      <c r="A207" s="23" t="s">
        <v>72</v>
      </c>
      <c r="B207" s="54">
        <f t="shared" si="7"/>
        <v>10</v>
      </c>
      <c r="C207" s="54">
        <v>225</v>
      </c>
      <c r="D207" s="54">
        <f t="shared" si="8"/>
        <v>2250</v>
      </c>
      <c r="E207" s="54"/>
      <c r="F207" s="15">
        <f t="shared" si="10"/>
        <v>10</v>
      </c>
      <c r="O207" t="str">
        <f ca="1">P207&amp;Q207&amp;R207&amp;S207&amp;T207&amp;U207&amp;V207&amp;W207&amp;X207&amp;Y207&amp;Z207</f>
        <v/>
      </c>
      <c r="P207" s="17" t="str">
        <f ca="1">IF(COUNTIF(INDIRECT("B199"),"*"&amp;$O$2&amp;"*")=1,LEFT(RIGHT(INDIRECT("$B$199"),5),2),"")</f>
        <v/>
      </c>
      <c r="Q207" s="16" t="str">
        <f ca="1">IF(COUNTIF(INDIRECT("$C$199"),"*"&amp;$O$2&amp;"*")=1,LEFT(RIGHT(INDIRECT("$C$199"),5),2),"")</f>
        <v/>
      </c>
      <c r="R207" s="16" t="str">
        <f ca="1">IF(COUNTIF(INDIRECT("$D$199"),"*"&amp;$O$2&amp;"*")=1,LEFT(RIGHT(INDIRECT("$D$199"),5),2),"")</f>
        <v/>
      </c>
      <c r="S207" s="16" t="str">
        <f ca="1">IF(COUNTIF(INDIRECT("$E$199"),"*"&amp;$O$2&amp;"*")=1,LEFT(RIGHT(INDIRECT("$E$199"),5),2),"")</f>
        <v/>
      </c>
      <c r="T207" s="16" t="str">
        <f ca="1">IF(COUNTIF(INDIRECT("$F$199"),"*"&amp;$O$2&amp;"*")=1,LEFT(RIGHT(INDIRECT("$F$199"),5),2),"")</f>
        <v/>
      </c>
      <c r="U207" s="16" t="str">
        <f ca="1">IF(COUNTIF(INDIRECT("$G$199"),"*"&amp;$O$2&amp;"*")=1,LEFT(RIGHT(INDIRECT("$G$199"),5),2),"")</f>
        <v/>
      </c>
      <c r="V207" s="16" t="str">
        <f ca="1">IF(COUNTIF(INDIRECT("$H$199"),"*"&amp;$O$2&amp;"*")=1,LEFT(RIGHT(INDIRECT("$H$199"),5),2),"")</f>
        <v/>
      </c>
      <c r="W207" s="16" t="str">
        <f ca="1">IF(COUNTIF(INDIRECT("$I$199"),"*"&amp;$O$2&amp;"*")=1,LEFT(RIGHT(INDIRECT("$I$199"),5),2),"")</f>
        <v/>
      </c>
      <c r="X207" s="16" t="str">
        <f ca="1">IF(COUNTIF(INDIRECT("$J$199"),"*"&amp;$O$2&amp;"*")=1,LEFT(RIGHT(INDIRECT("$J$199"),5),2),"")</f>
        <v/>
      </c>
      <c r="Y207" s="16" t="str">
        <f ca="1">IF(COUNTIF(INDIRECT("$K$199"),"*"&amp;$O$2&amp;"*")=1,LEFT(RIGHT(INDIRECT("$K$199"),5),2),"")</f>
        <v/>
      </c>
      <c r="Z207" s="18" t="str">
        <f ca="1">IF(COUNTIF(INDIRECT("$L$199"),"*"&amp;$O$2&amp;"*")=1,LEFT(RIGHT(INDIRECT("$L$199"),5),2),"")</f>
        <v/>
      </c>
    </row>
    <row r="208" spans="1:26" ht="27">
      <c r="A208" s="23" t="s">
        <v>71</v>
      </c>
      <c r="B208" s="54">
        <f t="shared" si="7"/>
        <v>11</v>
      </c>
      <c r="C208" s="54">
        <v>225</v>
      </c>
      <c r="D208" s="54">
        <f t="shared" si="8"/>
        <v>2475</v>
      </c>
      <c r="E208" s="54"/>
      <c r="F208" s="15">
        <f t="shared" si="10"/>
        <v>11</v>
      </c>
      <c r="O208" t="str">
        <f ca="1">P208&amp;Q208&amp;R208&amp;S208&amp;T208&amp;U208&amp;V208&amp;W208&amp;X208&amp;Y208&amp;Z208</f>
        <v/>
      </c>
      <c r="P208" s="17" t="str">
        <f ca="1">IF(COUNTIF(INDIRECT("B200"),"*"&amp;$O$2&amp;"*")=1,LEFT(RIGHT(INDIRECT("$B$200"),5),2),"")</f>
        <v/>
      </c>
      <c r="Q208" s="16" t="str">
        <f ca="1">IF(COUNTIF(INDIRECT("$C$200"),"*"&amp;$O$2&amp;"*")=1,LEFT(RIGHT(INDIRECT("$C$200"),5),2),"")</f>
        <v/>
      </c>
      <c r="R208" s="16" t="str">
        <f ca="1">IF(COUNTIF(INDIRECT("$D$200"),"*"&amp;$O$2&amp;"*")=1,LEFT(RIGHT(INDIRECT("$D$200"),5),2),"")</f>
        <v/>
      </c>
      <c r="S208" s="16" t="str">
        <f ca="1">IF(COUNTIF(INDIRECT("$E$200"),"*"&amp;$O$2&amp;"*")=1,LEFT(RIGHT(INDIRECT("$E$200"),5),2),"")</f>
        <v/>
      </c>
      <c r="T208" s="16" t="str">
        <f ca="1">IF(COUNTIF(INDIRECT("$F$200"),"*"&amp;$O$2&amp;"*")=1,LEFT(RIGHT(INDIRECT("$F$200"),5),2),"")</f>
        <v/>
      </c>
      <c r="U208" s="16" t="str">
        <f ca="1">IF(COUNTIF(INDIRECT("$G$200"),"*"&amp;$O$2&amp;"*")=1,LEFT(RIGHT(INDIRECT("$G$200"),5),2),"")</f>
        <v/>
      </c>
      <c r="V208" s="16" t="str">
        <f ca="1">IF(COUNTIF(INDIRECT("$H$200"),"*"&amp;$O$2&amp;"*")=1,LEFT(RIGHT(INDIRECT("$H$200"),5),2),"")</f>
        <v/>
      </c>
      <c r="W208" s="16" t="str">
        <f ca="1">IF(COUNTIF(INDIRECT("$I$200"),"*"&amp;$O$2&amp;"*")=1,LEFT(RIGHT(INDIRECT("$I$200"),5),2),"")</f>
        <v/>
      </c>
      <c r="X208" s="16" t="str">
        <f ca="1">IF(COUNTIF(INDIRECT("$J$200"),"*"&amp;$O$2&amp;"*")=1,LEFT(RIGHT(INDIRECT("$J$200"),5),2),"")</f>
        <v/>
      </c>
      <c r="Y208" s="16" t="str">
        <f ca="1">IF(COUNTIF(INDIRECT("$K$200"),"*"&amp;$O$2&amp;"*")=1,LEFT(RIGHT(INDIRECT("$K$200"),5),2),"")</f>
        <v/>
      </c>
      <c r="Z208" s="18" t="str">
        <f ca="1">IF(COUNTIF(INDIRECT("$L$200"),"*"&amp;$O$2&amp;"*")=1,LEFT(RIGHT(INDIRECT("$L$200"),5),2),"")</f>
        <v/>
      </c>
    </row>
    <row r="209" spans="1:26" ht="27">
      <c r="A209" s="23" t="s">
        <v>74</v>
      </c>
      <c r="B209" s="54">
        <f t="shared" si="7"/>
        <v>8</v>
      </c>
      <c r="C209" s="54">
        <v>226</v>
      </c>
      <c r="D209" s="54">
        <f t="shared" si="8"/>
        <v>1808</v>
      </c>
      <c r="E209" s="54"/>
      <c r="F209" s="15">
        <f t="shared" si="10"/>
        <v>8</v>
      </c>
      <c r="O209" t="str">
        <f ca="1">P209&amp;Q209&amp;R209&amp;S209&amp;T209&amp;U209&amp;V209&amp;W209&amp;X209&amp;Y209&amp;Z209</f>
        <v/>
      </c>
      <c r="P209" s="17" t="str">
        <f ca="1">IF(COUNTIF(INDIRECT("B201"),"*"&amp;$O$2&amp;"*")=1,LEFT(RIGHT(INDIRECT("$B$201"),5),2),"")</f>
        <v/>
      </c>
      <c r="Q209" s="16" t="str">
        <f ca="1">IF(COUNTIF(INDIRECT("$C$201"),"*"&amp;$O$2&amp;"*")=1,LEFT(RIGHT(INDIRECT("$C$201"),5),2),"")</f>
        <v/>
      </c>
      <c r="R209" s="16" t="str">
        <f ca="1">IF(COUNTIF(INDIRECT("$D$201"),"*"&amp;$O$2&amp;"*")=1,LEFT(RIGHT(INDIRECT("$D$201"),5),2),"")</f>
        <v/>
      </c>
      <c r="S209" s="16" t="str">
        <f ca="1">IF(COUNTIF(INDIRECT("$E$201"),"*"&amp;$O$2&amp;"*")=1,LEFT(RIGHT(INDIRECT("$E$201"),5),2),"")</f>
        <v/>
      </c>
      <c r="T209" s="16" t="str">
        <f ca="1">IF(COUNTIF(INDIRECT("$F$201"),"*"&amp;$O$2&amp;"*")=1,LEFT(RIGHT(INDIRECT("$F$201"),5),2),"")</f>
        <v/>
      </c>
      <c r="U209" s="16" t="str">
        <f ca="1">IF(COUNTIF(INDIRECT("$G$201"),"*"&amp;$O$2&amp;"*")=1,LEFT(RIGHT(INDIRECT("$G$201"),5),2),"")</f>
        <v/>
      </c>
      <c r="V209" s="16" t="str">
        <f ca="1">IF(COUNTIF(INDIRECT("$H$201"),"*"&amp;$O$2&amp;"*")=1,LEFT(RIGHT(INDIRECT("$H$201"),5),2),"")</f>
        <v/>
      </c>
      <c r="W209" s="16" t="str">
        <f ca="1">IF(COUNTIF(INDIRECT("$I$201"),"*"&amp;$O$2&amp;"*")=1,LEFT(RIGHT(INDIRECT("$I$201"),5),2),"")</f>
        <v/>
      </c>
      <c r="X209" s="16" t="str">
        <f ca="1">IF(COUNTIF(INDIRECT("$J$201"),"*"&amp;$O$2&amp;"*")=1,LEFT(RIGHT(INDIRECT("$J$201"),5),2),"")</f>
        <v/>
      </c>
      <c r="Y209" s="16" t="str">
        <f ca="1">IF(COUNTIF(INDIRECT("$K$201"),"*"&amp;$O$2&amp;"*")=1,LEFT(RIGHT(INDIRECT("$K$201"),5),2),"")</f>
        <v/>
      </c>
      <c r="Z209" s="18" t="str">
        <f ca="1">IF(COUNTIF(INDIRECT("$L$201"),"*"&amp;$O$2&amp;"*")=1,LEFT(RIGHT(INDIRECT("$L$201"),5),2),"")</f>
        <v/>
      </c>
    </row>
    <row r="210" spans="1:26">
      <c r="A210" s="22" t="s">
        <v>22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26">
      <c r="A211" s="91" t="s">
        <v>83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26">
      <c r="A212" s="92" t="s">
        <v>85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26">
      <c r="A213" s="92" t="s">
        <v>89</v>
      </c>
      <c r="B213" s="54">
        <f t="shared" si="7"/>
        <v>0</v>
      </c>
      <c r="C213" s="54">
        <v>200</v>
      </c>
      <c r="D213" s="54">
        <f t="shared" si="8"/>
        <v>0</v>
      </c>
      <c r="E213" s="54"/>
      <c r="F213" s="15">
        <f t="shared" si="10"/>
        <v>0</v>
      </c>
    </row>
    <row r="214" spans="1:26">
      <c r="A214" s="81" t="s">
        <v>27</v>
      </c>
      <c r="B214" s="54">
        <f t="shared" si="7"/>
        <v>7</v>
      </c>
      <c r="C214" s="54">
        <v>225</v>
      </c>
      <c r="D214" s="54">
        <f t="shared" si="8"/>
        <v>1575</v>
      </c>
      <c r="E214" s="54"/>
      <c r="F214" s="15">
        <f t="shared" si="10"/>
        <v>7</v>
      </c>
    </row>
    <row r="215" spans="1:26">
      <c r="A215" s="82" t="s">
        <v>25</v>
      </c>
      <c r="B215" s="54">
        <f t="shared" si="7"/>
        <v>0</v>
      </c>
      <c r="C215" s="54">
        <v>240</v>
      </c>
      <c r="D215" s="54">
        <f t="shared" si="8"/>
        <v>0</v>
      </c>
      <c r="E215" s="54"/>
      <c r="F215" s="15">
        <f t="shared" si="10"/>
        <v>0</v>
      </c>
    </row>
    <row r="216" spans="1:26">
      <c r="A216" s="83" t="s">
        <v>19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26">
      <c r="A217" s="83" t="s">
        <v>32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26">
      <c r="A218" s="83" t="s">
        <v>28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26">
      <c r="A219" s="83" t="s">
        <v>20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26">
      <c r="A220" s="83" t="s">
        <v>24</v>
      </c>
      <c r="B220" s="54">
        <f t="shared" si="7"/>
        <v>0</v>
      </c>
      <c r="C220" s="54">
        <v>200</v>
      </c>
      <c r="D220" s="54">
        <f t="shared" si="8"/>
        <v>0</v>
      </c>
      <c r="E220" s="54"/>
      <c r="F220" s="15">
        <f t="shared" si="10"/>
        <v>0</v>
      </c>
    </row>
    <row r="221" spans="1:26">
      <c r="A221" s="63" t="s">
        <v>84</v>
      </c>
      <c r="B221" s="54">
        <f t="shared" si="7"/>
        <v>0</v>
      </c>
      <c r="C221" s="54">
        <v>160</v>
      </c>
      <c r="D221" s="54">
        <f t="shared" si="8"/>
        <v>0</v>
      </c>
      <c r="E221" s="54"/>
      <c r="F221" s="15">
        <f t="shared" si="10"/>
        <v>0</v>
      </c>
    </row>
    <row r="222" spans="1:26">
      <c r="A222" s="85" t="s">
        <v>76</v>
      </c>
      <c r="B222" s="54">
        <f t="shared" si="7"/>
        <v>0</v>
      </c>
      <c r="C222" s="54">
        <v>225</v>
      </c>
      <c r="D222" s="54">
        <f t="shared" si="8"/>
        <v>0</v>
      </c>
      <c r="E222" s="54"/>
      <c r="F222" s="15">
        <f t="shared" si="10"/>
        <v>0</v>
      </c>
    </row>
    <row r="223" spans="1:26">
      <c r="A223" s="85" t="s">
        <v>79</v>
      </c>
      <c r="B223" s="54">
        <f t="shared" si="7"/>
        <v>0</v>
      </c>
      <c r="C223" s="54">
        <v>240</v>
      </c>
      <c r="D223" s="54">
        <f t="shared" si="8"/>
        <v>0</v>
      </c>
      <c r="E223" s="54"/>
      <c r="F223" s="15">
        <f t="shared" si="10"/>
        <v>0</v>
      </c>
    </row>
    <row r="224" spans="1:26">
      <c r="A224" s="85" t="s">
        <v>65</v>
      </c>
      <c r="B224" s="54">
        <f t="shared" si="7"/>
        <v>0</v>
      </c>
      <c r="C224" s="54">
        <v>241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63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72" t="s">
        <v>68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7" t="s">
        <v>64</v>
      </c>
      <c r="B227" s="54">
        <f t="shared" si="7"/>
        <v>0</v>
      </c>
      <c r="C227" s="54">
        <v>300</v>
      </c>
      <c r="D227" s="54">
        <f t="shared" si="8"/>
        <v>0</v>
      </c>
      <c r="E227" s="54"/>
      <c r="F227" s="15">
        <f t="shared" si="10"/>
        <v>0</v>
      </c>
    </row>
    <row r="228" spans="1:6">
      <c r="A228" s="84" t="s">
        <v>31</v>
      </c>
      <c r="B228" s="54">
        <f t="shared" si="7"/>
        <v>1</v>
      </c>
      <c r="C228" s="54">
        <v>200</v>
      </c>
      <c r="D228" s="54">
        <f t="shared" si="8"/>
        <v>200</v>
      </c>
      <c r="E228" s="54"/>
      <c r="F228" s="15">
        <f t="shared" si="10"/>
        <v>1</v>
      </c>
    </row>
    <row r="229" spans="1:6">
      <c r="A229" s="84" t="s">
        <v>38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26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82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21" t="s">
        <v>21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67</v>
      </c>
      <c r="B233" s="54">
        <f t="shared" si="7"/>
        <v>0</v>
      </c>
      <c r="C233" s="54">
        <v>200</v>
      </c>
      <c r="D233" s="54">
        <f t="shared" si="8"/>
        <v>0</v>
      </c>
      <c r="E233" s="54"/>
      <c r="F233" s="15">
        <f t="shared" si="10"/>
        <v>0</v>
      </c>
    </row>
    <row r="234" spans="1:6">
      <c r="A234" s="68" t="s">
        <v>78</v>
      </c>
      <c r="B234" s="54">
        <f t="shared" si="7"/>
        <v>0</v>
      </c>
      <c r="C234" s="54">
        <v>201</v>
      </c>
      <c r="D234" s="54">
        <f t="shared" si="8"/>
        <v>0</v>
      </c>
      <c r="E234" s="54"/>
      <c r="F234" s="15">
        <f t="shared" si="10"/>
        <v>0</v>
      </c>
    </row>
    <row r="235" spans="1:6">
      <c r="A235" s="19" t="s">
        <v>34</v>
      </c>
      <c r="B235" s="54">
        <f t="shared" si="7"/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29</v>
      </c>
      <c r="B236" s="54">
        <f t="shared" ref="B236:B256" si="11">COUNTIF(B$1:L$199,A236)</f>
        <v>0</v>
      </c>
      <c r="C236" s="54">
        <v>210</v>
      </c>
      <c r="D236" s="54">
        <f t="shared" si="8"/>
        <v>0</v>
      </c>
      <c r="E236" s="54"/>
      <c r="F236" s="15">
        <f t="shared" si="10"/>
        <v>0</v>
      </c>
    </row>
    <row r="237" spans="1:6">
      <c r="A237" s="56" t="s">
        <v>30</v>
      </c>
      <c r="B237" s="54">
        <f t="shared" si="11"/>
        <v>0</v>
      </c>
      <c r="C237" s="54">
        <v>200</v>
      </c>
      <c r="D237" s="54">
        <f t="shared" si="8"/>
        <v>0</v>
      </c>
      <c r="E237" s="54"/>
      <c r="F237" s="15">
        <f t="shared" si="10"/>
        <v>0</v>
      </c>
    </row>
    <row r="238" spans="1:6">
      <c r="A238" s="86" t="s">
        <v>75</v>
      </c>
      <c r="B238" s="54">
        <f t="shared" si="11"/>
        <v>0</v>
      </c>
      <c r="C238" s="54">
        <v>255</v>
      </c>
      <c r="D238" s="54">
        <f t="shared" si="8"/>
        <v>0</v>
      </c>
      <c r="E238" s="54"/>
      <c r="F238" s="15">
        <f t="shared" si="10"/>
        <v>0</v>
      </c>
    </row>
    <row r="239" spans="1:6">
      <c r="A239" s="67" t="s">
        <v>56</v>
      </c>
      <c r="B239" s="54">
        <f t="shared" si="11"/>
        <v>0</v>
      </c>
      <c r="C239" s="54">
        <v>360</v>
      </c>
      <c r="D239" s="54">
        <f t="shared" si="8"/>
        <v>0</v>
      </c>
      <c r="E239" s="54"/>
      <c r="F239" s="15">
        <f t="shared" si="10"/>
        <v>0</v>
      </c>
    </row>
    <row r="240" spans="1:6">
      <c r="A240" s="58" t="s">
        <v>55</v>
      </c>
      <c r="B240" s="54">
        <f t="shared" si="11"/>
        <v>0</v>
      </c>
      <c r="C240" s="54">
        <v>255</v>
      </c>
      <c r="D240" s="54">
        <f t="shared" si="8"/>
        <v>0</v>
      </c>
      <c r="E240" s="54"/>
      <c r="F240" s="15">
        <f t="shared" si="10"/>
        <v>0</v>
      </c>
    </row>
    <row r="241" spans="1:6">
      <c r="A241" s="93" t="s">
        <v>88</v>
      </c>
      <c r="B241" s="54">
        <f t="shared" si="11"/>
        <v>0</v>
      </c>
      <c r="C241" s="54">
        <v>190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54</v>
      </c>
      <c r="B242" s="54">
        <f t="shared" si="11"/>
        <v>0</v>
      </c>
      <c r="C242" s="54">
        <v>240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53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50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66</v>
      </c>
      <c r="B245" s="54">
        <f t="shared" si="11"/>
        <v>0</v>
      </c>
      <c r="C245" s="54">
        <v>210</v>
      </c>
      <c r="D245" s="54">
        <f t="shared" si="8"/>
        <v>0</v>
      </c>
      <c r="E245" s="54"/>
      <c r="F245" s="15">
        <f t="shared" si="10"/>
        <v>0</v>
      </c>
    </row>
    <row r="246" spans="1:6">
      <c r="A246" s="61" t="s">
        <v>52</v>
      </c>
      <c r="B246" s="54">
        <f t="shared" si="11"/>
        <v>0</v>
      </c>
      <c r="C246" s="54">
        <v>225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61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62</v>
      </c>
      <c r="B248" s="54">
        <f t="shared" si="11"/>
        <v>0</v>
      </c>
      <c r="C248" s="54">
        <v>255</v>
      </c>
      <c r="D248" s="54">
        <f t="shared" si="8"/>
        <v>0</v>
      </c>
      <c r="E248" s="54"/>
      <c r="F248" s="15">
        <f t="shared" si="10"/>
        <v>0</v>
      </c>
    </row>
    <row r="249" spans="1:6">
      <c r="A249" s="66" t="s">
        <v>60</v>
      </c>
      <c r="B249" s="54">
        <f t="shared" si="11"/>
        <v>0</v>
      </c>
      <c r="C249" s="54">
        <v>180</v>
      </c>
      <c r="D249" s="54">
        <f t="shared" si="8"/>
        <v>0</v>
      </c>
      <c r="E249" s="54"/>
      <c r="F249" s="15">
        <f t="shared" si="10"/>
        <v>0</v>
      </c>
    </row>
    <row r="250" spans="1:6">
      <c r="A250" s="73" t="s">
        <v>70</v>
      </c>
      <c r="B250" s="54">
        <f t="shared" si="11"/>
        <v>0</v>
      </c>
      <c r="C250" s="54">
        <v>270</v>
      </c>
      <c r="D250" s="54">
        <f t="shared" si="8"/>
        <v>0</v>
      </c>
      <c r="E250" s="54"/>
      <c r="F250" s="15">
        <f t="shared" si="10"/>
        <v>0</v>
      </c>
    </row>
    <row r="251" spans="1:6">
      <c r="A251" s="91" t="s">
        <v>83</v>
      </c>
      <c r="B251" s="54">
        <f t="shared" si="11"/>
        <v>0</v>
      </c>
      <c r="C251" s="54">
        <v>225</v>
      </c>
      <c r="D251" s="54">
        <f t="shared" si="8"/>
        <v>0</v>
      </c>
      <c r="E251" s="54"/>
      <c r="F251" s="15">
        <f t="shared" si="10"/>
        <v>0</v>
      </c>
    </row>
    <row r="252" spans="1:6">
      <c r="A252" s="58" t="s">
        <v>87</v>
      </c>
      <c r="B252" s="54">
        <f t="shared" si="11"/>
        <v>0</v>
      </c>
      <c r="C252" s="54">
        <v>225</v>
      </c>
      <c r="D252" s="54">
        <f t="shared" si="8"/>
        <v>0</v>
      </c>
    </row>
    <row r="253" spans="1:6">
      <c r="A253" s="58" t="s">
        <v>51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65" t="s">
        <v>33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>
      <c r="A255" s="94" t="s">
        <v>23</v>
      </c>
      <c r="B255" s="54">
        <f t="shared" si="11"/>
        <v>0</v>
      </c>
      <c r="C255" s="54">
        <v>200</v>
      </c>
      <c r="D255" s="54">
        <f t="shared" si="8"/>
        <v>0</v>
      </c>
    </row>
    <row r="256" spans="1:6" ht="27">
      <c r="A256" s="27" t="s">
        <v>39</v>
      </c>
      <c r="B256" s="54">
        <f t="shared" si="11"/>
        <v>1</v>
      </c>
      <c r="C256" s="54">
        <v>200</v>
      </c>
      <c r="D256" s="54">
        <f t="shared" si="8"/>
        <v>200</v>
      </c>
    </row>
    <row r="258" spans="2:2">
      <c r="B258" s="54">
        <f>SUM(B204:B257)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4 D39" name="区域1_20_1_1_1_3"/>
    <protectedRange sqref="E4:E5 E15 E26 G33 C86 C60 C66 A221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10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200">
    <cfRule type="cellIs" dxfId="175" priority="95" stopIfTrue="1" operator="notBetween">
      <formula>0</formula>
      <formula>5</formula>
    </cfRule>
  </conditionalFormatting>
  <conditionalFormatting sqref="A2 A200:A202 A257:A1048576">
    <cfRule type="expression" dxfId="174" priority="96" stopIfTrue="1">
      <formula>NOT(ISERROR(SEARCH("“六”or“日”",A2)))</formula>
    </cfRule>
    <cfRule type="expression" dxfId="173" priority="97" stopIfTrue="1">
      <formula>"mod（$A:$J，7）=0"</formula>
    </cfRule>
  </conditionalFormatting>
  <conditionalFormatting sqref="A158 A181 A188 A193 A164:A166 A142:A151 A174:A175">
    <cfRule type="expression" dxfId="172" priority="93" stopIfTrue="1">
      <formula>NOT(ISERROR(SEARCH("“六”or“日”",A142)))</formula>
    </cfRule>
    <cfRule type="expression" dxfId="171" priority="94" stopIfTrue="1">
      <formula>"mod（$A:$J，7）=0"</formula>
    </cfRule>
  </conditionalFormatting>
  <conditionalFormatting sqref="A152">
    <cfRule type="expression" dxfId="170" priority="91" stopIfTrue="1">
      <formula>NOT(ISERROR(SEARCH("“六”or“日”",A152)))</formula>
    </cfRule>
    <cfRule type="expression" dxfId="169" priority="92" stopIfTrue="1">
      <formula>"mod（$A:$J，7）=0"</formula>
    </cfRule>
  </conditionalFormatting>
  <conditionalFormatting sqref="A159:A163">
    <cfRule type="containsText" dxfId="168" priority="87" operator="containsText" text="“六”or“日”">
      <formula>NOT(ISERROR(SEARCH("“六”or“日”",A159)))</formula>
    </cfRule>
    <cfRule type="expression" dxfId="167" priority="88">
      <formula>"mod（$A:$J，7）=0"</formula>
    </cfRule>
  </conditionalFormatting>
  <conditionalFormatting sqref="A153:A155 A157">
    <cfRule type="containsText" dxfId="166" priority="85" operator="containsText" text="“六”or“日”">
      <formula>NOT(ISERROR(SEARCH("“六”or“日”",A153)))</formula>
    </cfRule>
    <cfRule type="expression" dxfId="165" priority="86">
      <formula>"mod（$A:$J，7）=0"</formula>
    </cfRule>
  </conditionalFormatting>
  <conditionalFormatting sqref="A203 A228:A232 A235:A237 A214:A220">
    <cfRule type="expression" dxfId="164" priority="83" stopIfTrue="1">
      <formula>NOT(ISERROR(SEARCH("“六”or“日”",A203)))</formula>
    </cfRule>
    <cfRule type="expression" dxfId="163" priority="84" stopIfTrue="1">
      <formula>"mod（$A:$J，7）=0"</formula>
    </cfRule>
  </conditionalFormatting>
  <conditionalFormatting sqref="A85:A90 A78:A82 A92:A94 A3:A35 A37:A42 A44:A76 A119:A125 A99:A117">
    <cfRule type="expression" dxfId="162" priority="79" stopIfTrue="1">
      <formula>NOT(ISERROR(SEARCH("“六”or“日”",A3)))</formula>
    </cfRule>
    <cfRule type="expression" dxfId="161" priority="80" stopIfTrue="1">
      <formula>"mod（$A:$J，7）=0"</formula>
    </cfRule>
  </conditionalFormatting>
  <conditionalFormatting sqref="B50">
    <cfRule type="expression" dxfId="160" priority="77" stopIfTrue="1">
      <formula>NOT(ISERROR(SEARCH("“六”or“日”",B50)))</formula>
    </cfRule>
    <cfRule type="expression" dxfId="159" priority="78" stopIfTrue="1">
      <formula>"mod（$A:$J，7）=0"</formula>
    </cfRule>
  </conditionalFormatting>
  <conditionalFormatting sqref="A95:A98">
    <cfRule type="expression" dxfId="158" priority="75" stopIfTrue="1">
      <formula>NOT(ISERROR(SEARCH("“六”or“日”",A95)))</formula>
    </cfRule>
    <cfRule type="expression" dxfId="157" priority="76" stopIfTrue="1">
      <formula>"mod（$A:$J，7）=0"</formula>
    </cfRule>
  </conditionalFormatting>
  <conditionalFormatting sqref="B105">
    <cfRule type="expression" dxfId="156" priority="73" stopIfTrue="1">
      <formula>NOT(ISERROR(SEARCH("“六”or“日”",B105)))</formula>
    </cfRule>
    <cfRule type="expression" dxfId="155" priority="74" stopIfTrue="1">
      <formula>"mod（$A:$J，7）=0"</formula>
    </cfRule>
  </conditionalFormatting>
  <conditionalFormatting sqref="A84">
    <cfRule type="expression" dxfId="154" priority="69" stopIfTrue="1">
      <formula>NOT(ISERROR(SEARCH("“六”or“日”",A84)))</formula>
    </cfRule>
    <cfRule type="expression" dxfId="153" priority="70" stopIfTrue="1">
      <formula>"mod（$A:$J，7）=0"</formula>
    </cfRule>
  </conditionalFormatting>
  <conditionalFormatting sqref="A77">
    <cfRule type="expression" dxfId="152" priority="67" stopIfTrue="1">
      <formula>NOT(ISERROR(SEARCH("“六”or“日”",A77)))</formula>
    </cfRule>
    <cfRule type="expression" dxfId="151" priority="68" stopIfTrue="1">
      <formula>"mod（$A:$J，7）=0"</formula>
    </cfRule>
  </conditionalFormatting>
  <conditionalFormatting sqref="A91">
    <cfRule type="expression" dxfId="150" priority="65" stopIfTrue="1">
      <formula>NOT(ISERROR(SEARCH("“六”or“日”",A91)))</formula>
    </cfRule>
    <cfRule type="expression" dxfId="149" priority="66" stopIfTrue="1">
      <formula>"mod（$A:$J，7）=0"</formula>
    </cfRule>
  </conditionalFormatting>
  <conditionalFormatting sqref="B46">
    <cfRule type="expression" dxfId="148" priority="81" stopIfTrue="1">
      <formula>NOT(ISERROR(SEARCH("“六”or“日”",B46)))</formula>
    </cfRule>
    <cfRule type="expression" dxfId="147" priority="82" stopIfTrue="1">
      <formula>"mod（$A:$J，7）=0"</formula>
    </cfRule>
  </conditionalFormatting>
  <conditionalFormatting sqref="A36">
    <cfRule type="expression" dxfId="146" priority="63" stopIfTrue="1">
      <formula>NOT(ISERROR(SEARCH("“六”or“日”",A36)))</formula>
    </cfRule>
    <cfRule type="expression" dxfId="145" priority="64" stopIfTrue="1">
      <formula>"mod（$A:$J，7）=0"</formula>
    </cfRule>
  </conditionalFormatting>
  <conditionalFormatting sqref="A43">
    <cfRule type="expression" dxfId="144" priority="61" stopIfTrue="1">
      <formula>NOT(ISERROR(SEARCH("“六”or“日”",A43)))</formula>
    </cfRule>
    <cfRule type="expression" dxfId="143" priority="62" stopIfTrue="1">
      <formula>"mod（$A:$J，7）=0"</formula>
    </cfRule>
  </conditionalFormatting>
  <conditionalFormatting sqref="A126:A129">
    <cfRule type="expression" dxfId="142" priority="59" stopIfTrue="1">
      <formula>NOT(ISERROR(SEARCH("“六”or“日”",A126)))</formula>
    </cfRule>
    <cfRule type="expression" dxfId="141" priority="60" stopIfTrue="1">
      <formula>"mod（$A:$J，7）=0"</formula>
    </cfRule>
  </conditionalFormatting>
  <conditionalFormatting sqref="A131">
    <cfRule type="expression" dxfId="140" priority="57" stopIfTrue="1">
      <formula>NOT(ISERROR(SEARCH("“六”or“日”",A131)))</formula>
    </cfRule>
    <cfRule type="expression" dxfId="139" priority="58" stopIfTrue="1">
      <formula>"mod（$A:$J，7）=0"</formula>
    </cfRule>
  </conditionalFormatting>
  <conditionalFormatting sqref="A133:A137">
    <cfRule type="expression" dxfId="138" priority="55" stopIfTrue="1">
      <formula>NOT(ISERROR(SEARCH("“六”or“日”",A133)))</formula>
    </cfRule>
    <cfRule type="expression" dxfId="137" priority="56" stopIfTrue="1">
      <formula>"mod（$A:$J，7）=0"</formula>
    </cfRule>
  </conditionalFormatting>
  <conditionalFormatting sqref="A138">
    <cfRule type="expression" dxfId="136" priority="53" stopIfTrue="1">
      <formula>NOT(ISERROR(SEARCH("“六”or“日”",A138)))</formula>
    </cfRule>
    <cfRule type="expression" dxfId="135" priority="54" stopIfTrue="1">
      <formula>"mod（$A:$J，7）=0"</formula>
    </cfRule>
  </conditionalFormatting>
  <conditionalFormatting sqref="A132">
    <cfRule type="expression" dxfId="134" priority="51" stopIfTrue="1">
      <formula>NOT(ISERROR(SEARCH("“六”or“日”",A132)))</formula>
    </cfRule>
    <cfRule type="expression" dxfId="133" priority="52" stopIfTrue="1">
      <formula>"mod（$A:$J，7）=0"</formula>
    </cfRule>
  </conditionalFormatting>
  <conditionalFormatting sqref="A139">
    <cfRule type="expression" dxfId="132" priority="49" stopIfTrue="1">
      <formula>NOT(ISERROR(SEARCH("“六”or“日”",A139)))</formula>
    </cfRule>
    <cfRule type="expression" dxfId="131" priority="50" stopIfTrue="1">
      <formula>"mod（$A:$J，7）=0"</formula>
    </cfRule>
  </conditionalFormatting>
  <conditionalFormatting sqref="A176:A179">
    <cfRule type="expression" dxfId="130" priority="47" stopIfTrue="1">
      <formula>NOT(ISERROR(SEARCH("“六”or“日”",A176)))</formula>
    </cfRule>
    <cfRule type="expression" dxfId="129" priority="48" stopIfTrue="1">
      <formula>"mod（$A:$J，7）=0"</formula>
    </cfRule>
  </conditionalFormatting>
  <conditionalFormatting sqref="A180">
    <cfRule type="expression" dxfId="128" priority="45" stopIfTrue="1">
      <formula>NOT(ISERROR(SEARCH("“六”or“日”",A180)))</formula>
    </cfRule>
    <cfRule type="expression" dxfId="127" priority="46" stopIfTrue="1">
      <formula>"mod（$A:$J，7）=0"</formula>
    </cfRule>
  </conditionalFormatting>
  <conditionalFormatting sqref="A182:A185">
    <cfRule type="expression" dxfId="126" priority="43" stopIfTrue="1">
      <formula>NOT(ISERROR(SEARCH("“六”or“日”",A182)))</formula>
    </cfRule>
    <cfRule type="expression" dxfId="125" priority="44" stopIfTrue="1">
      <formula>"mod（$A:$J，7）=0"</formula>
    </cfRule>
  </conditionalFormatting>
  <conditionalFormatting sqref="A187">
    <cfRule type="expression" dxfId="124" priority="41" stopIfTrue="1">
      <formula>NOT(ISERROR(SEARCH("“六”or“日”",A187)))</formula>
    </cfRule>
    <cfRule type="expression" dxfId="123" priority="42" stopIfTrue="1">
      <formula>"mod（$A:$J，7）=0"</formula>
    </cfRule>
  </conditionalFormatting>
  <conditionalFormatting sqref="A194:A197">
    <cfRule type="expression" dxfId="122" priority="35" stopIfTrue="1">
      <formula>NOT(ISERROR(SEARCH("“六”or“日”",A194)))</formula>
    </cfRule>
    <cfRule type="expression" dxfId="121" priority="36" stopIfTrue="1">
      <formula>"mod（$A:$J，7）=0"</formula>
    </cfRule>
  </conditionalFormatting>
  <conditionalFormatting sqref="A199">
    <cfRule type="expression" dxfId="120" priority="33" stopIfTrue="1">
      <formula>NOT(ISERROR(SEARCH("“六”or“日”",A199)))</formula>
    </cfRule>
    <cfRule type="expression" dxfId="119" priority="34" stopIfTrue="1">
      <formula>"mod（$A:$J，7）=0"</formula>
    </cfRule>
  </conditionalFormatting>
  <conditionalFormatting sqref="A170">
    <cfRule type="expression" dxfId="118" priority="31" stopIfTrue="1">
      <formula>NOT(ISERROR(SEARCH("“六”or“日”",A170)))</formula>
    </cfRule>
    <cfRule type="expression" dxfId="117" priority="32" stopIfTrue="1">
      <formula>"mod（$A:$J，7）=0"</formula>
    </cfRule>
  </conditionalFormatting>
  <conditionalFormatting sqref="A167:A168">
    <cfRule type="containsText" dxfId="116" priority="29" operator="containsText" text="“六”or“日”">
      <formula>NOT(ISERROR(SEARCH("“六”or“日”",A167)))</formula>
    </cfRule>
    <cfRule type="expression" dxfId="115" priority="30">
      <formula>"mod（$A:$J，7）=0"</formula>
    </cfRule>
  </conditionalFormatting>
  <conditionalFormatting sqref="A171:A172">
    <cfRule type="containsText" dxfId="114" priority="27" operator="containsText" text="“六”or“日”">
      <formula>NOT(ISERROR(SEARCH("“六”or“日”",A171)))</formula>
    </cfRule>
    <cfRule type="expression" dxfId="113" priority="28">
      <formula>"mod（$A:$J，7）=0"</formula>
    </cfRule>
  </conditionalFormatting>
  <conditionalFormatting sqref="A190:A191">
    <cfRule type="expression" dxfId="112" priority="25" stopIfTrue="1">
      <formula>NOT(ISERROR(SEARCH("“六”or“日”",A190)))</formula>
    </cfRule>
    <cfRule type="expression" dxfId="111" priority="26" stopIfTrue="1">
      <formula>"mod（$A:$J，7）=0"</formula>
    </cfRule>
  </conditionalFormatting>
  <conditionalFormatting sqref="A173">
    <cfRule type="expression" dxfId="110" priority="23" stopIfTrue="1">
      <formula>NOT(ISERROR(SEARCH("“六”or“日”",A173)))</formula>
    </cfRule>
    <cfRule type="expression" dxfId="109" priority="24" stopIfTrue="1">
      <formula>"mod（$A:$J，7）=0"</formula>
    </cfRule>
  </conditionalFormatting>
  <conditionalFormatting sqref="A169">
    <cfRule type="containsText" dxfId="108" priority="19" operator="containsText" text="“六”or“日”">
      <formula>NOT(ISERROR(SEARCH("“六”or“日”",A169)))</formula>
    </cfRule>
    <cfRule type="expression" dxfId="107" priority="20">
      <formula>"mod（$A:$J，7）=0"</formula>
    </cfRule>
  </conditionalFormatting>
  <conditionalFormatting sqref="A186">
    <cfRule type="expression" dxfId="106" priority="17" stopIfTrue="1">
      <formula>NOT(ISERROR(SEARCH("“六”or“日”",A186)))</formula>
    </cfRule>
    <cfRule type="expression" dxfId="105" priority="18" stopIfTrue="1">
      <formula>"mod（$A:$J，7）=0"</formula>
    </cfRule>
  </conditionalFormatting>
  <conditionalFormatting sqref="A198">
    <cfRule type="expression" dxfId="104" priority="15" stopIfTrue="1">
      <formula>NOT(ISERROR(SEARCH("“六”or“日”",A198)))</formula>
    </cfRule>
    <cfRule type="expression" dxfId="103" priority="16" stopIfTrue="1">
      <formula>"mod（$A:$J，7）=0"</formula>
    </cfRule>
  </conditionalFormatting>
  <conditionalFormatting sqref="A83">
    <cfRule type="expression" dxfId="102" priority="13" stopIfTrue="1">
      <formula>NOT(ISERROR(SEARCH("“六”or“日”",A83)))</formula>
    </cfRule>
    <cfRule type="expression" dxfId="101" priority="14" stopIfTrue="1">
      <formula>"mod（$A:$J，7）=0"</formula>
    </cfRule>
  </conditionalFormatting>
  <conditionalFormatting sqref="A130">
    <cfRule type="expression" dxfId="100" priority="11" stopIfTrue="1">
      <formula>NOT(ISERROR(SEARCH("“六”or“日”",A130)))</formula>
    </cfRule>
    <cfRule type="expression" dxfId="99" priority="12" stopIfTrue="1">
      <formula>"mod（$A:$J，7）=0"</formula>
    </cfRule>
  </conditionalFormatting>
  <conditionalFormatting sqref="A156">
    <cfRule type="expression" dxfId="98" priority="9" stopIfTrue="1">
      <formula>NOT(ISERROR(SEARCH("“六”or“日”",A156)))</formula>
    </cfRule>
    <cfRule type="expression" dxfId="97" priority="10" stopIfTrue="1">
      <formula>"mod（$A:$J，7）=0"</formula>
    </cfRule>
  </conditionalFormatting>
  <conditionalFormatting sqref="A118">
    <cfRule type="expression" dxfId="96" priority="7" stopIfTrue="1">
      <formula>NOT(ISERROR(SEARCH("“六”or“日”",A118)))</formula>
    </cfRule>
    <cfRule type="expression" dxfId="95" priority="8" stopIfTrue="1">
      <formula>"mod（$A:$J，7）=0"</formula>
    </cfRule>
  </conditionalFormatting>
  <conditionalFormatting sqref="A140:A141">
    <cfRule type="expression" dxfId="94" priority="5" stopIfTrue="1">
      <formula>NOT(ISERROR(SEARCH("“六”or“日”",A140)))</formula>
    </cfRule>
    <cfRule type="expression" dxfId="93" priority="6" stopIfTrue="1">
      <formula>"mod（$A:$J，7）=0"</formula>
    </cfRule>
  </conditionalFormatting>
  <conditionalFormatting sqref="A192">
    <cfRule type="expression" dxfId="92" priority="3" stopIfTrue="1">
      <formula>NOT(ISERROR(SEARCH("“六”or“日”",A192)))</formula>
    </cfRule>
    <cfRule type="expression" dxfId="91" priority="4" stopIfTrue="1">
      <formula>"mod（$A:$J，7）=0"</formula>
    </cfRule>
  </conditionalFormatting>
  <conditionalFormatting sqref="A189">
    <cfRule type="expression" dxfId="90" priority="1" stopIfTrue="1">
      <formula>NOT(ISERROR(SEARCH("“六”or“日”",A189)))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L10" sqref="L1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>数学</v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>数学</v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>数学</v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>数学</v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>
        <f ca="1">IF(ISNA(VLOOKUP(S30,temp!$H:$I,2,FALSE)),"",VLOOKUP(S30,temp!$H:$I,2,FALSE))</f>
        <v>0</v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>数学</v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/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/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/>
      </c>
      <c r="P173" s="17" t="str">
        <f ca="1">IF(COUNTIF(INDIRECT("$B$173"),"*"&amp;$O$2&amp;"*")=1,LEFT(RIGHT(INDIRECT("$B$173"),5),2),"")</f>
        <v/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吕良泽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/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/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/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/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/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/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/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/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19:00-21:00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>数学</v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19:00-21:00</v>
      </c>
      <c r="H104" s="1" t="str">
        <f t="shared" ca="1" si="124"/>
        <v>4256719:00-21:00</v>
      </c>
      <c r="I104" t="str">
        <f t="shared" ca="1" si="119"/>
        <v>数学</v>
      </c>
    </row>
    <row r="105" spans="1:9">
      <c r="A105" s="1">
        <f t="shared" ca="1" si="111"/>
        <v>0</v>
      </c>
      <c r="B105" s="2">
        <f t="shared" ca="1" si="120"/>
        <v>1</v>
      </c>
      <c r="C105" s="1">
        <f t="shared" ca="1" si="125"/>
        <v>0</v>
      </c>
      <c r="D105" t="str">
        <f t="shared" ca="1" si="114"/>
        <v/>
      </c>
      <c r="E105" t="str">
        <f t="shared" ca="1" si="122"/>
        <v>1月0日</v>
      </c>
      <c r="F105" t="str">
        <f t="shared" ca="1" si="123"/>
        <v>星期六</v>
      </c>
      <c r="G105" s="1">
        <f t="shared" ca="1" si="117"/>
        <v>0</v>
      </c>
      <c r="H105" s="1" t="str">
        <f t="shared" ca="1" si="124"/>
        <v>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/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/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>数学</v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>数学</v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/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/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>数学</v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>数学</v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>数学</v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>数学</v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>数学</v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>数学</v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/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/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>数学</v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>数学</v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/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/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/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/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>数学</v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>数学</v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10:00-12:00</v>
      </c>
      <c r="B189" s="2">
        <f t="shared" ca="1" si="183"/>
        <v>11</v>
      </c>
      <c r="C189" s="1">
        <f t="shared" ca="1" si="188"/>
        <v>42581</v>
      </c>
      <c r="D189">
        <f t="shared" ca="1" si="177"/>
        <v>0</v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10:00-12:00</v>
      </c>
      <c r="H189" s="1" t="str">
        <f t="shared" ca="1" si="187"/>
        <v>4258110:00-12:00</v>
      </c>
      <c r="I189">
        <f t="shared" ca="1" si="182"/>
        <v>0</v>
      </c>
    </row>
    <row r="190" spans="1:9">
      <c r="A190" s="1" t="str">
        <f t="shared" ca="1" si="174"/>
        <v>14:00-16:00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/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14:00-16:00</v>
      </c>
      <c r="H190" s="1" t="str">
        <f t="shared" ca="1" si="187"/>
        <v>4258114:00-16:00</v>
      </c>
      <c r="I190" t="str">
        <f t="shared" ca="1" si="182"/>
        <v/>
      </c>
    </row>
    <row r="191" spans="1:9">
      <c r="A191" s="1" t="str">
        <f t="shared" ca="1" si="174"/>
        <v>16:00-18:00</v>
      </c>
      <c r="B191" s="2">
        <f t="shared" ca="1" si="183"/>
        <v>11</v>
      </c>
      <c r="C191" s="1">
        <f t="shared" ca="1" si="188"/>
        <v>42581</v>
      </c>
      <c r="D191" t="str">
        <f t="shared" ca="1" si="177"/>
        <v/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16:00-18:00</v>
      </c>
      <c r="H191" s="1" t="str">
        <f t="shared" ca="1" si="187"/>
        <v>4258116:00-18:00</v>
      </c>
      <c r="I191" t="str">
        <f t="shared" ca="1" si="182"/>
        <v/>
      </c>
    </row>
    <row r="192" spans="1:9">
      <c r="A192" s="1" t="str">
        <f t="shared" ca="1" si="174"/>
        <v>19:00-21:00</v>
      </c>
      <c r="B192" s="2">
        <f t="shared" ca="1" si="183"/>
        <v>11</v>
      </c>
      <c r="C192" s="1">
        <f t="shared" ca="1" si="188"/>
        <v>42581</v>
      </c>
      <c r="D192">
        <f t="shared" ca="1" si="177"/>
        <v>0</v>
      </c>
      <c r="E192" t="str">
        <f t="shared" ca="1" si="185"/>
        <v>7月30日</v>
      </c>
      <c r="F192" t="str">
        <f t="shared" ca="1" si="186"/>
        <v>星期六</v>
      </c>
      <c r="G192" s="1" t="str">
        <f t="shared" ca="1" si="180"/>
        <v>19:00-21:00</v>
      </c>
      <c r="H192" s="1" t="str">
        <f t="shared" ca="1" si="187"/>
        <v>4258119:00-21:00</v>
      </c>
      <c r="I192">
        <f t="shared" ca="1" si="182"/>
        <v>0</v>
      </c>
    </row>
    <row r="193" spans="1:9">
      <c r="A193" s="1">
        <f t="shared" ca="1" si="174"/>
        <v>42582</v>
      </c>
      <c r="B193" s="2">
        <f t="shared" ca="1" si="183"/>
        <v>5</v>
      </c>
      <c r="C193" s="1">
        <f t="shared" ca="1" si="188"/>
        <v>42582</v>
      </c>
      <c r="D193" t="str">
        <f t="shared" ca="1" si="177"/>
        <v>数学</v>
      </c>
      <c r="E193" t="str">
        <f t="shared" ca="1" si="185"/>
        <v>7月31日</v>
      </c>
      <c r="F193" t="str">
        <f t="shared" ca="1" si="186"/>
        <v>星期日</v>
      </c>
      <c r="G193" s="1">
        <f t="shared" ca="1" si="180"/>
        <v>42582</v>
      </c>
      <c r="H193" s="1" t="str">
        <f t="shared" ca="1" si="187"/>
        <v>4258242582</v>
      </c>
      <c r="I193" t="str">
        <f t="shared" ca="1" si="182"/>
        <v>数学</v>
      </c>
    </row>
    <row r="194" spans="1:9">
      <c r="A194" s="1" t="str">
        <f t="shared" ref="A194" ca="1" si="189">INDIRECT($B$1&amp;"!A:A")</f>
        <v>8:00-10:00</v>
      </c>
      <c r="B194" s="2">
        <f t="shared" ca="1" si="183"/>
        <v>10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8:00-10:00</v>
      </c>
      <c r="H194" s="1" t="str">
        <f t="shared" ca="1" si="187"/>
        <v>425828:00-10:00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10:00-12:00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10:00-12:00</v>
      </c>
      <c r="H195" s="1" t="str">
        <f t="shared" ref="H195" ca="1" si="199">C195&amp;A195</f>
        <v>4258210:00-12:00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14:00-16:00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14:00-16:00</v>
      </c>
      <c r="H196" s="1" t="str">
        <f t="shared" ref="H196" ca="1" si="208">C196&amp;A196</f>
        <v>4258214:00-16:00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16:00-18:00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>数学</v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16:00-18:00</v>
      </c>
      <c r="H197" s="1" t="str">
        <f ca="1">C197&amp;A197</f>
        <v>4258216:00-18:00</v>
      </c>
      <c r="I197" t="str">
        <f ca="1">INDIRECT($B$1&amp;"!O:O")</f>
        <v>数学</v>
      </c>
    </row>
    <row r="198" spans="1:9">
      <c r="A198" s="1" t="str">
        <f ca="1">INDIRECT($B$1&amp;"!A:A")</f>
        <v>19:00-21:00</v>
      </c>
      <c r="B198" s="2">
        <f ca="1">LEN(A198)</f>
        <v>11</v>
      </c>
      <c r="C198" s="1">
        <f ca="1">IF(B198&lt;7,A198,C197)</f>
        <v>42582</v>
      </c>
      <c r="D198" t="str">
        <f ca="1">INDIRECT($B$1&amp;"!O:O")</f>
        <v/>
      </c>
      <c r="E198" t="str">
        <f ca="1">TEXT(C198,"m月d日")</f>
        <v>7月31日</v>
      </c>
      <c r="F198" t="str">
        <f ca="1">TEXT(C198,"aaaa;@")</f>
        <v>星期日</v>
      </c>
      <c r="G198" s="1" t="str">
        <f ca="1">INDIRECT($B$1&amp;"!A:A")</f>
        <v>19:00-21:00</v>
      </c>
      <c r="H198" s="1" t="str">
        <f ca="1">C198&amp;A198</f>
        <v>4258219:00-21:00</v>
      </c>
      <c r="I198" t="str">
        <f ca="1">INDIRECT($B$1&amp;"!O:O")</f>
        <v/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J39" sqref="J39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5" sqref="M25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">
        <v>197</v>
      </c>
      <c r="G25" s="10" t="str">
        <f ca="1">IF(ISNA(VLOOKUP(S27,temp!$H:$I,2,FALSE)),"",VLOOKUP(S27,temp!$H:$I,2,FALSE))</f>
        <v/>
      </c>
      <c r="H25" s="10" t="str">
        <f ca="1">IF(ISNA(VLOOKUP(T27,temp!$H:$I,2,FALSE)),"",VLOOKUP(T27,temp!$H:$I,2,FALSE))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IF(ISNA(VLOOKUP(T29,temp!$H:$I,2,FALSE)),"",VLOOKUP(T29,temp!$H:$I,2,FALSE))</f>
        <v>数学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">
        <v>197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/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">
        <v>197</v>
      </c>
      <c r="F34" s="10" t="s">
        <v>197</v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7月</vt:lpstr>
      <vt:lpstr>课表自动生成</vt:lpstr>
      <vt:lpstr>课表自动生成 (4)</vt:lpstr>
      <vt:lpstr>6月</vt:lpstr>
      <vt:lpstr>temp</vt:lpstr>
      <vt:lpstr>林辰庄月英</vt:lpstr>
      <vt:lpstr>王昊</vt:lpstr>
      <vt:lpstr>吕良泽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2016-07-16T09:12:36Z</dcterms:created>
  <dcterms:modified xsi:type="dcterms:W3CDTF">2016-07-16T09:22:48Z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