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750" yWindow="90" windowWidth="20730" windowHeight="11670"/>
  </bookViews>
  <sheets>
    <sheet name="7月" sheetId="14" r:id="rId1"/>
    <sheet name="课表自动生成" sheetId="6" r:id="rId2"/>
    <sheet name="课表自动生成 (4)" sheetId="21" r:id="rId3"/>
    <sheet name="6月" sheetId="13" r:id="rId4"/>
    <sheet name="temp" sheetId="7" r:id="rId5"/>
    <sheet name="课表自动生成 (2)" sheetId="22" r:id="rId6"/>
    <sheet name="王昊" sheetId="23" r:id="rId7"/>
    <sheet name="课表自动生成 (3)" sheetId="24" r:id="rId8"/>
  </sheets>
  <definedNames>
    <definedName name="_xlnm._FilterDatabase" localSheetId="4" hidden="1">temp!$D$1:$D$203</definedName>
    <definedName name="_xlnm._FilterDatabase" localSheetId="1" hidden="1">课表自动生成!$D$1:$D$1048347</definedName>
    <definedName name="_xlnm._FilterDatabase" localSheetId="5" hidden="1">'课表自动生成 (2)'!$D$1:$D$1048347</definedName>
    <definedName name="_xlnm._FilterDatabase" localSheetId="7" hidden="1">'课表自动生成 (3)'!$D$1:$D$1048347</definedName>
    <definedName name="_xlnm._FilterDatabase" localSheetId="2" hidden="1">'课表自动生成 (4)'!$D$1:$D$1048344</definedName>
    <definedName name="_xlnm._FilterDatabase" localSheetId="6" hidden="1">王昊!$D$1:$D$1048347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I2" i="24"/>
  <c r="B9" i="24"/>
  <c r="C9" i="24"/>
  <c r="D9" i="24"/>
  <c r="E9" i="24"/>
  <c r="F9" i="24"/>
  <c r="G9" i="24"/>
  <c r="H9" i="24"/>
  <c r="B16" i="24"/>
  <c r="C16" i="24"/>
  <c r="D16" i="24"/>
  <c r="E16" i="24"/>
  <c r="F16" i="24"/>
  <c r="G16" i="24"/>
  <c r="H16" i="24"/>
  <c r="B23" i="24"/>
  <c r="C23" i="24"/>
  <c r="D23" i="24"/>
  <c r="E23" i="24"/>
  <c r="F23" i="24"/>
  <c r="G23" i="24"/>
  <c r="H23" i="24"/>
  <c r="B30" i="24"/>
  <c r="C30" i="24"/>
  <c r="D30" i="24"/>
  <c r="E30" i="24"/>
  <c r="F30" i="24"/>
  <c r="G30" i="24"/>
  <c r="H30" i="24"/>
  <c r="T36" i="24"/>
  <c r="S36" i="24"/>
  <c r="R36" i="24"/>
  <c r="Q36" i="24"/>
  <c r="P36" i="24"/>
  <c r="O36" i="24"/>
  <c r="N36" i="24"/>
  <c r="B2" i="7"/>
  <c r="C2" i="7"/>
  <c r="H2" i="7"/>
  <c r="A3" i="7"/>
  <c r="B3" i="7"/>
  <c r="C3" i="7"/>
  <c r="H3" i="7"/>
  <c r="A4" i="7"/>
  <c r="B4" i="7"/>
  <c r="C4" i="7"/>
  <c r="H4" i="7"/>
  <c r="A5" i="7"/>
  <c r="B5" i="7"/>
  <c r="C5" i="7"/>
  <c r="H5" i="7"/>
  <c r="P3" i="14"/>
  <c r="Q3" i="14"/>
  <c r="R3" i="14"/>
  <c r="S3" i="14"/>
  <c r="T3" i="14"/>
  <c r="U3" i="14"/>
  <c r="V3" i="14"/>
  <c r="W3" i="14"/>
  <c r="X3" i="14"/>
  <c r="Y3" i="14"/>
  <c r="Z3" i="14"/>
  <c r="O3" i="14"/>
  <c r="I3" i="7"/>
  <c r="P4" i="14"/>
  <c r="Q4" i="14"/>
  <c r="R4" i="14"/>
  <c r="S4" i="14"/>
  <c r="T4" i="14"/>
  <c r="U4" i="14"/>
  <c r="V4" i="14"/>
  <c r="W4" i="14"/>
  <c r="X4" i="14"/>
  <c r="Y4" i="14"/>
  <c r="Z4" i="14"/>
  <c r="O4" i="14"/>
  <c r="I4" i="7"/>
  <c r="P5" i="14"/>
  <c r="Q5" i="14"/>
  <c r="R5" i="14"/>
  <c r="S5" i="14"/>
  <c r="T5" i="14"/>
  <c r="U5" i="14"/>
  <c r="V5" i="14"/>
  <c r="W5" i="14"/>
  <c r="X5" i="14"/>
  <c r="Y5" i="14"/>
  <c r="Z5" i="14"/>
  <c r="O5" i="14"/>
  <c r="I5" i="7"/>
  <c r="A6" i="7"/>
  <c r="B6" i="7"/>
  <c r="C6" i="7"/>
  <c r="H6" i="7"/>
  <c r="P6" i="14"/>
  <c r="Q6" i="14"/>
  <c r="R6" i="14"/>
  <c r="S6" i="14"/>
  <c r="T6" i="14"/>
  <c r="U6" i="14"/>
  <c r="V6" i="14"/>
  <c r="W6" i="14"/>
  <c r="X6" i="14"/>
  <c r="Y6" i="14"/>
  <c r="Z6" i="14"/>
  <c r="O6" i="14"/>
  <c r="I6" i="7"/>
  <c r="A7" i="7"/>
  <c r="B7" i="7"/>
  <c r="C7" i="7"/>
  <c r="H7" i="7"/>
  <c r="P7" i="14"/>
  <c r="Q7" i="14"/>
  <c r="R7" i="14"/>
  <c r="S7" i="14"/>
  <c r="T7" i="14"/>
  <c r="U7" i="14"/>
  <c r="V7" i="14"/>
  <c r="W7" i="14"/>
  <c r="X7" i="14"/>
  <c r="Y7" i="14"/>
  <c r="Z7" i="14"/>
  <c r="O7" i="14"/>
  <c r="I7" i="7"/>
  <c r="A8" i="7"/>
  <c r="B8" i="7"/>
  <c r="C8" i="7"/>
  <c r="H8" i="7"/>
  <c r="P8" i="14"/>
  <c r="Q8" i="14"/>
  <c r="R8" i="14"/>
  <c r="S8" i="14"/>
  <c r="T8" i="14"/>
  <c r="U8" i="14"/>
  <c r="V8" i="14"/>
  <c r="W8" i="14"/>
  <c r="X8" i="14"/>
  <c r="Y8" i="14"/>
  <c r="Z8" i="14"/>
  <c r="O8" i="14"/>
  <c r="I8" i="7"/>
  <c r="A9" i="7"/>
  <c r="B9" i="7"/>
  <c r="C9" i="7"/>
  <c r="H9" i="7"/>
  <c r="P9" i="14"/>
  <c r="Q9" i="14"/>
  <c r="R9" i="14"/>
  <c r="S9" i="14"/>
  <c r="T9" i="14"/>
  <c r="U9" i="14"/>
  <c r="V9" i="14"/>
  <c r="W9" i="14"/>
  <c r="X9" i="14"/>
  <c r="Y9" i="14"/>
  <c r="Z9" i="14"/>
  <c r="O9" i="14"/>
  <c r="I9" i="7"/>
  <c r="A10" i="7"/>
  <c r="B10" i="7"/>
  <c r="C10" i="7"/>
  <c r="H10" i="7"/>
  <c r="P10" i="14"/>
  <c r="Q10" i="14"/>
  <c r="R10" i="14"/>
  <c r="S10" i="14"/>
  <c r="T10" i="14"/>
  <c r="U10" i="14"/>
  <c r="V10" i="14"/>
  <c r="W10" i="14"/>
  <c r="X10" i="14"/>
  <c r="Y10" i="14"/>
  <c r="Z10" i="14"/>
  <c r="O10" i="14"/>
  <c r="I10" i="7"/>
  <c r="A11" i="7"/>
  <c r="B11" i="7"/>
  <c r="C11" i="7"/>
  <c r="H11" i="7"/>
  <c r="P11" i="14"/>
  <c r="Q11" i="14"/>
  <c r="R11" i="14"/>
  <c r="S11" i="14"/>
  <c r="T11" i="14"/>
  <c r="U11" i="14"/>
  <c r="V11" i="14"/>
  <c r="W11" i="14"/>
  <c r="X11" i="14"/>
  <c r="Y11" i="14"/>
  <c r="Z11" i="14"/>
  <c r="O11" i="14"/>
  <c r="I11" i="7"/>
  <c r="A12" i="7"/>
  <c r="B12" i="7"/>
  <c r="C12" i="7"/>
  <c r="H12" i="7"/>
  <c r="P12" i="14"/>
  <c r="Q12" i="14"/>
  <c r="R12" i="14"/>
  <c r="S12" i="14"/>
  <c r="T12" i="14"/>
  <c r="U12" i="14"/>
  <c r="V12" i="14"/>
  <c r="W12" i="14"/>
  <c r="X12" i="14"/>
  <c r="Y12" i="14"/>
  <c r="Z12" i="14"/>
  <c r="O12" i="14"/>
  <c r="I12" i="7"/>
  <c r="A13" i="7"/>
  <c r="B13" i="7"/>
  <c r="C13" i="7"/>
  <c r="H13" i="7"/>
  <c r="P13" i="14"/>
  <c r="Q13" i="14"/>
  <c r="R13" i="14"/>
  <c r="S13" i="14"/>
  <c r="T13" i="14"/>
  <c r="U13" i="14"/>
  <c r="V13" i="14"/>
  <c r="W13" i="14"/>
  <c r="X13" i="14"/>
  <c r="Y13" i="14"/>
  <c r="Z13" i="14"/>
  <c r="O13" i="14"/>
  <c r="I13" i="7"/>
  <c r="A14" i="7"/>
  <c r="B14" i="7"/>
  <c r="C14" i="7"/>
  <c r="H14" i="7"/>
  <c r="P14" i="14"/>
  <c r="Q14" i="14"/>
  <c r="R14" i="14"/>
  <c r="S14" i="14"/>
  <c r="T14" i="14"/>
  <c r="U14" i="14"/>
  <c r="V14" i="14"/>
  <c r="W14" i="14"/>
  <c r="X14" i="14"/>
  <c r="Y14" i="14"/>
  <c r="Z14" i="14"/>
  <c r="O14" i="14"/>
  <c r="I14" i="7"/>
  <c r="A15" i="7"/>
  <c r="B15" i="7"/>
  <c r="C15" i="7"/>
  <c r="H15" i="7"/>
  <c r="P15" i="14"/>
  <c r="Q15" i="14"/>
  <c r="R15" i="14"/>
  <c r="S15" i="14"/>
  <c r="T15" i="14"/>
  <c r="U15" i="14"/>
  <c r="V15" i="14"/>
  <c r="W15" i="14"/>
  <c r="X15" i="14"/>
  <c r="Y15" i="14"/>
  <c r="Z15" i="14"/>
  <c r="O15" i="14"/>
  <c r="I15" i="7"/>
  <c r="A16" i="7"/>
  <c r="B16" i="7"/>
  <c r="C16" i="7"/>
  <c r="H16" i="7"/>
  <c r="P16" i="14"/>
  <c r="Q16" i="14"/>
  <c r="R16" i="14"/>
  <c r="S16" i="14"/>
  <c r="T16" i="14"/>
  <c r="U16" i="14"/>
  <c r="V16" i="14"/>
  <c r="W16" i="14"/>
  <c r="X16" i="14"/>
  <c r="Y16" i="14"/>
  <c r="Z16" i="14"/>
  <c r="O16" i="14"/>
  <c r="I16" i="7"/>
  <c r="A17" i="7"/>
  <c r="B17" i="7"/>
  <c r="C17" i="7"/>
  <c r="H17" i="7"/>
  <c r="P17" i="14"/>
  <c r="Q17" i="14"/>
  <c r="R17" i="14"/>
  <c r="S17" i="14"/>
  <c r="T17" i="14"/>
  <c r="U17" i="14"/>
  <c r="V17" i="14"/>
  <c r="W17" i="14"/>
  <c r="X17" i="14"/>
  <c r="Y17" i="14"/>
  <c r="Z17" i="14"/>
  <c r="O17" i="14"/>
  <c r="I17" i="7"/>
  <c r="A18" i="7"/>
  <c r="B18" i="7"/>
  <c r="C18" i="7"/>
  <c r="H18" i="7"/>
  <c r="P18" i="14"/>
  <c r="Q18" i="14"/>
  <c r="R18" i="14"/>
  <c r="S18" i="14"/>
  <c r="T18" i="14"/>
  <c r="U18" i="14"/>
  <c r="V18" i="14"/>
  <c r="W18" i="14"/>
  <c r="X18" i="14"/>
  <c r="Y18" i="14"/>
  <c r="Z18" i="14"/>
  <c r="O18" i="14"/>
  <c r="I18" i="7"/>
  <c r="A19" i="7"/>
  <c r="B19" i="7"/>
  <c r="C19" i="7"/>
  <c r="H19" i="7"/>
  <c r="P19" i="14"/>
  <c r="Q19" i="14"/>
  <c r="R19" i="14"/>
  <c r="S19" i="14"/>
  <c r="T19" i="14"/>
  <c r="U19" i="14"/>
  <c r="V19" i="14"/>
  <c r="W19" i="14"/>
  <c r="X19" i="14"/>
  <c r="Y19" i="14"/>
  <c r="Z19" i="14"/>
  <c r="O19" i="14"/>
  <c r="I19" i="7"/>
  <c r="A20" i="7"/>
  <c r="B20" i="7"/>
  <c r="C20" i="7"/>
  <c r="H20" i="7"/>
  <c r="P20" i="14"/>
  <c r="Q20" i="14"/>
  <c r="R20" i="14"/>
  <c r="S20" i="14"/>
  <c r="T20" i="14"/>
  <c r="U20" i="14"/>
  <c r="V20" i="14"/>
  <c r="W20" i="14"/>
  <c r="X20" i="14"/>
  <c r="Y20" i="14"/>
  <c r="Z20" i="14"/>
  <c r="O20" i="14"/>
  <c r="I20" i="7"/>
  <c r="A21" i="7"/>
  <c r="B21" i="7"/>
  <c r="C21" i="7"/>
  <c r="H21" i="7"/>
  <c r="P21" i="14"/>
  <c r="Q21" i="14"/>
  <c r="R21" i="14"/>
  <c r="S21" i="14"/>
  <c r="T21" i="14"/>
  <c r="U21" i="14"/>
  <c r="V21" i="14"/>
  <c r="W21" i="14"/>
  <c r="X21" i="14"/>
  <c r="Y21" i="14"/>
  <c r="Z21" i="14"/>
  <c r="O21" i="14"/>
  <c r="I21" i="7"/>
  <c r="A22" i="7"/>
  <c r="B22" i="7"/>
  <c r="C22" i="7"/>
  <c r="H22" i="7"/>
  <c r="P22" i="14"/>
  <c r="Q22" i="14"/>
  <c r="R22" i="14"/>
  <c r="S22" i="14"/>
  <c r="T22" i="14"/>
  <c r="U22" i="14"/>
  <c r="V22" i="14"/>
  <c r="W22" i="14"/>
  <c r="X22" i="14"/>
  <c r="Y22" i="14"/>
  <c r="Z22" i="14"/>
  <c r="O22" i="14"/>
  <c r="I22" i="7"/>
  <c r="A23" i="7"/>
  <c r="B23" i="7"/>
  <c r="C23" i="7"/>
  <c r="H23" i="7"/>
  <c r="P23" i="14"/>
  <c r="Q23" i="14"/>
  <c r="R23" i="14"/>
  <c r="S23" i="14"/>
  <c r="T23" i="14"/>
  <c r="U23" i="14"/>
  <c r="V23" i="14"/>
  <c r="W23" i="14"/>
  <c r="X23" i="14"/>
  <c r="Y23" i="14"/>
  <c r="Z23" i="14"/>
  <c r="O23" i="14"/>
  <c r="I23" i="7"/>
  <c r="A24" i="7"/>
  <c r="B24" i="7"/>
  <c r="C24" i="7"/>
  <c r="H24" i="7"/>
  <c r="P24" i="14"/>
  <c r="Q24" i="14"/>
  <c r="R24" i="14"/>
  <c r="S24" i="14"/>
  <c r="T24" i="14"/>
  <c r="U24" i="14"/>
  <c r="V24" i="14"/>
  <c r="W24" i="14"/>
  <c r="X24" i="14"/>
  <c r="Y24" i="14"/>
  <c r="Z24" i="14"/>
  <c r="O24" i="14"/>
  <c r="I24" i="7"/>
  <c r="A25" i="7"/>
  <c r="B25" i="7"/>
  <c r="C25" i="7"/>
  <c r="H25" i="7"/>
  <c r="P25" i="14"/>
  <c r="Q25" i="14"/>
  <c r="R25" i="14"/>
  <c r="S25" i="14"/>
  <c r="T25" i="14"/>
  <c r="U25" i="14"/>
  <c r="V25" i="14"/>
  <c r="W25" i="14"/>
  <c r="X25" i="14"/>
  <c r="Y25" i="14"/>
  <c r="Z25" i="14"/>
  <c r="O25" i="14"/>
  <c r="I25" i="7"/>
  <c r="A26" i="7"/>
  <c r="B26" i="7"/>
  <c r="C26" i="7"/>
  <c r="H26" i="7"/>
  <c r="P26" i="14"/>
  <c r="Q26" i="14"/>
  <c r="R26" i="14"/>
  <c r="S26" i="14"/>
  <c r="T26" i="14"/>
  <c r="U26" i="14"/>
  <c r="V26" i="14"/>
  <c r="W26" i="14"/>
  <c r="X26" i="14"/>
  <c r="Y26" i="14"/>
  <c r="Z26" i="14"/>
  <c r="O26" i="14"/>
  <c r="I26" i="7"/>
  <c r="A27" i="7"/>
  <c r="B27" i="7"/>
  <c r="C27" i="7"/>
  <c r="H27" i="7"/>
  <c r="P27" i="14"/>
  <c r="Q27" i="14"/>
  <c r="R27" i="14"/>
  <c r="S27" i="14"/>
  <c r="T27" i="14"/>
  <c r="U27" i="14"/>
  <c r="V27" i="14"/>
  <c r="W27" i="14"/>
  <c r="X27" i="14"/>
  <c r="Y27" i="14"/>
  <c r="Z27" i="14"/>
  <c r="O27" i="14"/>
  <c r="I27" i="7"/>
  <c r="A28" i="7"/>
  <c r="B28" i="7"/>
  <c r="C28" i="7"/>
  <c r="H28" i="7"/>
  <c r="P28" i="14"/>
  <c r="Q28" i="14"/>
  <c r="R28" i="14"/>
  <c r="S28" i="14"/>
  <c r="T28" i="14"/>
  <c r="U28" i="14"/>
  <c r="V28" i="14"/>
  <c r="W28" i="14"/>
  <c r="X28" i="14"/>
  <c r="Y28" i="14"/>
  <c r="Z28" i="14"/>
  <c r="O28" i="14"/>
  <c r="I28" i="7"/>
  <c r="A29" i="7"/>
  <c r="B29" i="7"/>
  <c r="C29" i="7"/>
  <c r="H29" i="7"/>
  <c r="P29" i="14"/>
  <c r="Q29" i="14"/>
  <c r="R29" i="14"/>
  <c r="S29" i="14"/>
  <c r="T29" i="14"/>
  <c r="U29" i="14"/>
  <c r="V29" i="14"/>
  <c r="W29" i="14"/>
  <c r="X29" i="14"/>
  <c r="Y29" i="14"/>
  <c r="Z29" i="14"/>
  <c r="O29" i="14"/>
  <c r="I29" i="7"/>
  <c r="A30" i="7"/>
  <c r="B30" i="7"/>
  <c r="C30" i="7"/>
  <c r="H30" i="7"/>
  <c r="P30" i="14"/>
  <c r="Q30" i="14"/>
  <c r="R30" i="14"/>
  <c r="S30" i="14"/>
  <c r="T30" i="14"/>
  <c r="U30" i="14"/>
  <c r="V30" i="14"/>
  <c r="W30" i="14"/>
  <c r="X30" i="14"/>
  <c r="Y30" i="14"/>
  <c r="Z30" i="14"/>
  <c r="O30" i="14"/>
  <c r="I30" i="7"/>
  <c r="A31" i="7"/>
  <c r="B31" i="7"/>
  <c r="C31" i="7"/>
  <c r="H31" i="7"/>
  <c r="P31" i="14"/>
  <c r="Q31" i="14"/>
  <c r="R31" i="14"/>
  <c r="S31" i="14"/>
  <c r="T31" i="14"/>
  <c r="U31" i="14"/>
  <c r="V31" i="14"/>
  <c r="W31" i="14"/>
  <c r="X31" i="14"/>
  <c r="Y31" i="14"/>
  <c r="Z31" i="14"/>
  <c r="O31" i="14"/>
  <c r="I31" i="7"/>
  <c r="A32" i="7"/>
  <c r="B32" i="7"/>
  <c r="C32" i="7"/>
  <c r="H32" i="7"/>
  <c r="P32" i="14"/>
  <c r="Q32" i="14"/>
  <c r="R32" i="14"/>
  <c r="S32" i="14"/>
  <c r="T32" i="14"/>
  <c r="U32" i="14"/>
  <c r="V32" i="14"/>
  <c r="W32" i="14"/>
  <c r="X32" i="14"/>
  <c r="Y32" i="14"/>
  <c r="Z32" i="14"/>
  <c r="O32" i="14"/>
  <c r="I32" i="7"/>
  <c r="A33" i="7"/>
  <c r="B33" i="7"/>
  <c r="C33" i="7"/>
  <c r="H33" i="7"/>
  <c r="P33" i="14"/>
  <c r="Q33" i="14"/>
  <c r="R33" i="14"/>
  <c r="S33" i="14"/>
  <c r="T33" i="14"/>
  <c r="U33" i="14"/>
  <c r="V33" i="14"/>
  <c r="W33" i="14"/>
  <c r="X33" i="14"/>
  <c r="Y33" i="14"/>
  <c r="Z33" i="14"/>
  <c r="O33" i="14"/>
  <c r="I33" i="7"/>
  <c r="A34" i="7"/>
  <c r="B34" i="7"/>
  <c r="C34" i="7"/>
  <c r="H34" i="7"/>
  <c r="P34" i="14"/>
  <c r="Q34" i="14"/>
  <c r="R34" i="14"/>
  <c r="S34" i="14"/>
  <c r="T34" i="14"/>
  <c r="U34" i="14"/>
  <c r="V34" i="14"/>
  <c r="W34" i="14"/>
  <c r="X34" i="14"/>
  <c r="Y34" i="14"/>
  <c r="Z34" i="14"/>
  <c r="O34" i="14"/>
  <c r="I34" i="7"/>
  <c r="A35" i="7"/>
  <c r="B35" i="7"/>
  <c r="C35" i="7"/>
  <c r="H35" i="7"/>
  <c r="P35" i="14"/>
  <c r="Q35" i="14"/>
  <c r="R35" i="14"/>
  <c r="S35" i="14"/>
  <c r="T35" i="14"/>
  <c r="U35" i="14"/>
  <c r="V35" i="14"/>
  <c r="W35" i="14"/>
  <c r="X35" i="14"/>
  <c r="Y35" i="14"/>
  <c r="Z35" i="14"/>
  <c r="O35" i="14"/>
  <c r="I35" i="7"/>
  <c r="A36" i="7"/>
  <c r="B36" i="7"/>
  <c r="C36" i="7"/>
  <c r="H36" i="7"/>
  <c r="P36" i="14"/>
  <c r="Q36" i="14"/>
  <c r="R36" i="14"/>
  <c r="S36" i="14"/>
  <c r="T36" i="14"/>
  <c r="U36" i="14"/>
  <c r="V36" i="14"/>
  <c r="W36" i="14"/>
  <c r="X36" i="14"/>
  <c r="Y36" i="14"/>
  <c r="Z36" i="14"/>
  <c r="O36" i="14"/>
  <c r="I36" i="7"/>
  <c r="A37" i="7"/>
  <c r="B37" i="7"/>
  <c r="C37" i="7"/>
  <c r="H37" i="7"/>
  <c r="P37" i="14"/>
  <c r="Q37" i="14"/>
  <c r="R37" i="14"/>
  <c r="S37" i="14"/>
  <c r="T37" i="14"/>
  <c r="U37" i="14"/>
  <c r="V37" i="14"/>
  <c r="W37" i="14"/>
  <c r="X37" i="14"/>
  <c r="Y37" i="14"/>
  <c r="Z37" i="14"/>
  <c r="O37" i="14"/>
  <c r="I37" i="7"/>
  <c r="A38" i="7"/>
  <c r="B38" i="7"/>
  <c r="C38" i="7"/>
  <c r="H38" i="7"/>
  <c r="P38" i="14"/>
  <c r="Q38" i="14"/>
  <c r="R38" i="14"/>
  <c r="S38" i="14"/>
  <c r="T38" i="14"/>
  <c r="U38" i="14"/>
  <c r="V38" i="14"/>
  <c r="W38" i="14"/>
  <c r="X38" i="14"/>
  <c r="Y38" i="14"/>
  <c r="Z38" i="14"/>
  <c r="O38" i="14"/>
  <c r="I38" i="7"/>
  <c r="A39" i="7"/>
  <c r="B39" i="7"/>
  <c r="C39" i="7"/>
  <c r="H39" i="7"/>
  <c r="P39" i="14"/>
  <c r="Q39" i="14"/>
  <c r="R39" i="14"/>
  <c r="S39" i="14"/>
  <c r="T39" i="14"/>
  <c r="U39" i="14"/>
  <c r="V39" i="14"/>
  <c r="W39" i="14"/>
  <c r="X39" i="14"/>
  <c r="Y39" i="14"/>
  <c r="Z39" i="14"/>
  <c r="O39" i="14"/>
  <c r="I39" i="7"/>
  <c r="A40" i="7"/>
  <c r="B40" i="7"/>
  <c r="C40" i="7"/>
  <c r="H40" i="7"/>
  <c r="P40" i="14"/>
  <c r="Q40" i="14"/>
  <c r="R40" i="14"/>
  <c r="S40" i="14"/>
  <c r="T40" i="14"/>
  <c r="U40" i="14"/>
  <c r="V40" i="14"/>
  <c r="W40" i="14"/>
  <c r="X40" i="14"/>
  <c r="Y40" i="14"/>
  <c r="Z40" i="14"/>
  <c r="O40" i="14"/>
  <c r="I40" i="7"/>
  <c r="A41" i="7"/>
  <c r="B41" i="7"/>
  <c r="C41" i="7"/>
  <c r="H41" i="7"/>
  <c r="P41" i="14"/>
  <c r="Q41" i="14"/>
  <c r="R41" i="14"/>
  <c r="S41" i="14"/>
  <c r="T41" i="14"/>
  <c r="U41" i="14"/>
  <c r="V41" i="14"/>
  <c r="W41" i="14"/>
  <c r="X41" i="14"/>
  <c r="Y41" i="14"/>
  <c r="Z41" i="14"/>
  <c r="O41" i="14"/>
  <c r="I41" i="7"/>
  <c r="A42" i="7"/>
  <c r="B42" i="7"/>
  <c r="C42" i="7"/>
  <c r="H42" i="7"/>
  <c r="P42" i="14"/>
  <c r="Q42" i="14"/>
  <c r="R42" i="14"/>
  <c r="S42" i="14"/>
  <c r="T42" i="14"/>
  <c r="U42" i="14"/>
  <c r="V42" i="14"/>
  <c r="W42" i="14"/>
  <c r="X42" i="14"/>
  <c r="Y42" i="14"/>
  <c r="Z42" i="14"/>
  <c r="O42" i="14"/>
  <c r="I42" i="7"/>
  <c r="A43" i="7"/>
  <c r="B43" i="7"/>
  <c r="C43" i="7"/>
  <c r="H43" i="7"/>
  <c r="P43" i="14"/>
  <c r="Q43" i="14"/>
  <c r="R43" i="14"/>
  <c r="S43" i="14"/>
  <c r="T43" i="14"/>
  <c r="U43" i="14"/>
  <c r="V43" i="14"/>
  <c r="W43" i="14"/>
  <c r="X43" i="14"/>
  <c r="Y43" i="14"/>
  <c r="Z43" i="14"/>
  <c r="O43" i="14"/>
  <c r="I43" i="7"/>
  <c r="A44" i="7"/>
  <c r="B44" i="7"/>
  <c r="C44" i="7"/>
  <c r="H44" i="7"/>
  <c r="P44" i="14"/>
  <c r="Q44" i="14"/>
  <c r="R44" i="14"/>
  <c r="S44" i="14"/>
  <c r="T44" i="14"/>
  <c r="U44" i="14"/>
  <c r="V44" i="14"/>
  <c r="W44" i="14"/>
  <c r="X44" i="14"/>
  <c r="Y44" i="14"/>
  <c r="Z44" i="14"/>
  <c r="O44" i="14"/>
  <c r="I44" i="7"/>
  <c r="A45" i="7"/>
  <c r="B45" i="7"/>
  <c r="C45" i="7"/>
  <c r="H45" i="7"/>
  <c r="P45" i="14"/>
  <c r="Q45" i="14"/>
  <c r="R45" i="14"/>
  <c r="S45" i="14"/>
  <c r="T45" i="14"/>
  <c r="U45" i="14"/>
  <c r="V45" i="14"/>
  <c r="W45" i="14"/>
  <c r="X45" i="14"/>
  <c r="Y45" i="14"/>
  <c r="Z45" i="14"/>
  <c r="O45" i="14"/>
  <c r="I45" i="7"/>
  <c r="A46" i="7"/>
  <c r="B46" i="7"/>
  <c r="C46" i="7"/>
  <c r="H46" i="7"/>
  <c r="P46" i="14"/>
  <c r="Q46" i="14"/>
  <c r="R46" i="14"/>
  <c r="S46" i="14"/>
  <c r="T46" i="14"/>
  <c r="U46" i="14"/>
  <c r="V46" i="14"/>
  <c r="W46" i="14"/>
  <c r="X46" i="14"/>
  <c r="Y46" i="14"/>
  <c r="Z46" i="14"/>
  <c r="O46" i="14"/>
  <c r="I46" i="7"/>
  <c r="A47" i="7"/>
  <c r="B47" i="7"/>
  <c r="C47" i="7"/>
  <c r="H47" i="7"/>
  <c r="P47" i="14"/>
  <c r="Q47" i="14"/>
  <c r="R47" i="14"/>
  <c r="S47" i="14"/>
  <c r="T47" i="14"/>
  <c r="U47" i="14"/>
  <c r="V47" i="14"/>
  <c r="W47" i="14"/>
  <c r="X47" i="14"/>
  <c r="Y47" i="14"/>
  <c r="Z47" i="14"/>
  <c r="O47" i="14"/>
  <c r="I47" i="7"/>
  <c r="A48" i="7"/>
  <c r="B48" i="7"/>
  <c r="C48" i="7"/>
  <c r="H48" i="7"/>
  <c r="P48" i="14"/>
  <c r="Q48" i="14"/>
  <c r="R48" i="14"/>
  <c r="S48" i="14"/>
  <c r="T48" i="14"/>
  <c r="U48" i="14"/>
  <c r="V48" i="14"/>
  <c r="W48" i="14"/>
  <c r="X48" i="14"/>
  <c r="Y48" i="14"/>
  <c r="Z48" i="14"/>
  <c r="O48" i="14"/>
  <c r="I48" i="7"/>
  <c r="A49" i="7"/>
  <c r="B49" i="7"/>
  <c r="C49" i="7"/>
  <c r="H49" i="7"/>
  <c r="P49" i="14"/>
  <c r="Q49" i="14"/>
  <c r="R49" i="14"/>
  <c r="S49" i="14"/>
  <c r="T49" i="14"/>
  <c r="U49" i="14"/>
  <c r="V49" i="14"/>
  <c r="W49" i="14"/>
  <c r="X49" i="14"/>
  <c r="Y49" i="14"/>
  <c r="Z49" i="14"/>
  <c r="O49" i="14"/>
  <c r="I49" i="7"/>
  <c r="A50" i="7"/>
  <c r="B50" i="7"/>
  <c r="C50" i="7"/>
  <c r="H50" i="7"/>
  <c r="P50" i="14"/>
  <c r="Q50" i="14"/>
  <c r="R50" i="14"/>
  <c r="S50" i="14"/>
  <c r="T50" i="14"/>
  <c r="U50" i="14"/>
  <c r="V50" i="14"/>
  <c r="W50" i="14"/>
  <c r="X50" i="14"/>
  <c r="Y50" i="14"/>
  <c r="Z50" i="14"/>
  <c r="O50" i="14"/>
  <c r="I50" i="7"/>
  <c r="A51" i="7"/>
  <c r="B51" i="7"/>
  <c r="C51" i="7"/>
  <c r="H51" i="7"/>
  <c r="P51" i="14"/>
  <c r="Q51" i="14"/>
  <c r="R51" i="14"/>
  <c r="S51" i="14"/>
  <c r="T51" i="14"/>
  <c r="U51" i="14"/>
  <c r="V51" i="14"/>
  <c r="W51" i="14"/>
  <c r="X51" i="14"/>
  <c r="Y51" i="14"/>
  <c r="Z51" i="14"/>
  <c r="O51" i="14"/>
  <c r="I51" i="7"/>
  <c r="A52" i="7"/>
  <c r="B52" i="7"/>
  <c r="C52" i="7"/>
  <c r="H52" i="7"/>
  <c r="P52" i="14"/>
  <c r="Q52" i="14"/>
  <c r="R52" i="14"/>
  <c r="S52" i="14"/>
  <c r="T52" i="14"/>
  <c r="U52" i="14"/>
  <c r="V52" i="14"/>
  <c r="W52" i="14"/>
  <c r="X52" i="14"/>
  <c r="Y52" i="14"/>
  <c r="Z52" i="14"/>
  <c r="O52" i="14"/>
  <c r="I52" i="7"/>
  <c r="A53" i="7"/>
  <c r="B53" i="7"/>
  <c r="C53" i="7"/>
  <c r="H53" i="7"/>
  <c r="P53" i="14"/>
  <c r="Q53" i="14"/>
  <c r="R53" i="14"/>
  <c r="S53" i="14"/>
  <c r="T53" i="14"/>
  <c r="U53" i="14"/>
  <c r="V53" i="14"/>
  <c r="W53" i="14"/>
  <c r="X53" i="14"/>
  <c r="Y53" i="14"/>
  <c r="Z53" i="14"/>
  <c r="O53" i="14"/>
  <c r="I53" i="7"/>
  <c r="A54" i="7"/>
  <c r="B54" i="7"/>
  <c r="C54" i="7"/>
  <c r="H54" i="7"/>
  <c r="P54" i="14"/>
  <c r="Q54" i="14"/>
  <c r="R54" i="14"/>
  <c r="S54" i="14"/>
  <c r="T54" i="14"/>
  <c r="U54" i="14"/>
  <c r="V54" i="14"/>
  <c r="W54" i="14"/>
  <c r="X54" i="14"/>
  <c r="Y54" i="14"/>
  <c r="Z54" i="14"/>
  <c r="O54" i="14"/>
  <c r="I54" i="7"/>
  <c r="A55" i="7"/>
  <c r="B55" i="7"/>
  <c r="C55" i="7"/>
  <c r="H55" i="7"/>
  <c r="P55" i="14"/>
  <c r="Q55" i="14"/>
  <c r="R55" i="14"/>
  <c r="S55" i="14"/>
  <c r="T55" i="14"/>
  <c r="U55" i="14"/>
  <c r="V55" i="14"/>
  <c r="W55" i="14"/>
  <c r="X55" i="14"/>
  <c r="Y55" i="14"/>
  <c r="Z55" i="14"/>
  <c r="O55" i="14"/>
  <c r="I55" i="7"/>
  <c r="A56" i="7"/>
  <c r="B56" i="7"/>
  <c r="C56" i="7"/>
  <c r="H56" i="7"/>
  <c r="P56" i="14"/>
  <c r="Q56" i="14"/>
  <c r="R56" i="14"/>
  <c r="S56" i="14"/>
  <c r="T56" i="14"/>
  <c r="U56" i="14"/>
  <c r="V56" i="14"/>
  <c r="W56" i="14"/>
  <c r="X56" i="14"/>
  <c r="Y56" i="14"/>
  <c r="Z56" i="14"/>
  <c r="O56" i="14"/>
  <c r="I56" i="7"/>
  <c r="A57" i="7"/>
  <c r="B57" i="7"/>
  <c r="C57" i="7"/>
  <c r="H57" i="7"/>
  <c r="P57" i="14"/>
  <c r="Q57" i="14"/>
  <c r="R57" i="14"/>
  <c r="S57" i="14"/>
  <c r="T57" i="14"/>
  <c r="U57" i="14"/>
  <c r="V57" i="14"/>
  <c r="W57" i="14"/>
  <c r="X57" i="14"/>
  <c r="Y57" i="14"/>
  <c r="Z57" i="14"/>
  <c r="O57" i="14"/>
  <c r="I57" i="7"/>
  <c r="A58" i="7"/>
  <c r="B58" i="7"/>
  <c r="C58" i="7"/>
  <c r="H58" i="7"/>
  <c r="P58" i="14"/>
  <c r="Q58" i="14"/>
  <c r="R58" i="14"/>
  <c r="S58" i="14"/>
  <c r="T58" i="14"/>
  <c r="U58" i="14"/>
  <c r="V58" i="14"/>
  <c r="W58" i="14"/>
  <c r="X58" i="14"/>
  <c r="Y58" i="14"/>
  <c r="Z58" i="14"/>
  <c r="O58" i="14"/>
  <c r="I58" i="7"/>
  <c r="A59" i="7"/>
  <c r="B59" i="7"/>
  <c r="C59" i="7"/>
  <c r="H59" i="7"/>
  <c r="P59" i="14"/>
  <c r="Q59" i="14"/>
  <c r="R59" i="14"/>
  <c r="S59" i="14"/>
  <c r="T59" i="14"/>
  <c r="U59" i="14"/>
  <c r="V59" i="14"/>
  <c r="W59" i="14"/>
  <c r="X59" i="14"/>
  <c r="Y59" i="14"/>
  <c r="Z59" i="14"/>
  <c r="O59" i="14"/>
  <c r="I59" i="7"/>
  <c r="A60" i="7"/>
  <c r="B60" i="7"/>
  <c r="C60" i="7"/>
  <c r="H60" i="7"/>
  <c r="P60" i="14"/>
  <c r="Q60" i="14"/>
  <c r="R60" i="14"/>
  <c r="S60" i="14"/>
  <c r="T60" i="14"/>
  <c r="U60" i="14"/>
  <c r="V60" i="14"/>
  <c r="W60" i="14"/>
  <c r="X60" i="14"/>
  <c r="Y60" i="14"/>
  <c r="Z60" i="14"/>
  <c r="O60" i="14"/>
  <c r="I60" i="7"/>
  <c r="A61" i="7"/>
  <c r="B61" i="7"/>
  <c r="C61" i="7"/>
  <c r="H61" i="7"/>
  <c r="P61" i="14"/>
  <c r="Q61" i="14"/>
  <c r="R61" i="14"/>
  <c r="S61" i="14"/>
  <c r="T61" i="14"/>
  <c r="U61" i="14"/>
  <c r="V61" i="14"/>
  <c r="W61" i="14"/>
  <c r="X61" i="14"/>
  <c r="Y61" i="14"/>
  <c r="Z61" i="14"/>
  <c r="O61" i="14"/>
  <c r="I61" i="7"/>
  <c r="A62" i="7"/>
  <c r="B62" i="7"/>
  <c r="C62" i="7"/>
  <c r="H62" i="7"/>
  <c r="P62" i="14"/>
  <c r="Q62" i="14"/>
  <c r="R62" i="14"/>
  <c r="S62" i="14"/>
  <c r="T62" i="14"/>
  <c r="U62" i="14"/>
  <c r="V62" i="14"/>
  <c r="W62" i="14"/>
  <c r="X62" i="14"/>
  <c r="Y62" i="14"/>
  <c r="Z62" i="14"/>
  <c r="O62" i="14"/>
  <c r="I62" i="7"/>
  <c r="A63" i="7"/>
  <c r="B63" i="7"/>
  <c r="C63" i="7"/>
  <c r="H63" i="7"/>
  <c r="P63" i="14"/>
  <c r="Q63" i="14"/>
  <c r="R63" i="14"/>
  <c r="S63" i="14"/>
  <c r="T63" i="14"/>
  <c r="U63" i="14"/>
  <c r="V63" i="14"/>
  <c r="W63" i="14"/>
  <c r="X63" i="14"/>
  <c r="Y63" i="14"/>
  <c r="Z63" i="14"/>
  <c r="O63" i="14"/>
  <c r="I63" i="7"/>
  <c r="A64" i="7"/>
  <c r="B64" i="7"/>
  <c r="C64" i="7"/>
  <c r="H64" i="7"/>
  <c r="P64" i="14"/>
  <c r="Q64" i="14"/>
  <c r="R64" i="14"/>
  <c r="S64" i="14"/>
  <c r="T64" i="14"/>
  <c r="U64" i="14"/>
  <c r="V64" i="14"/>
  <c r="W64" i="14"/>
  <c r="X64" i="14"/>
  <c r="Y64" i="14"/>
  <c r="Z64" i="14"/>
  <c r="O64" i="14"/>
  <c r="I64" i="7"/>
  <c r="A65" i="7"/>
  <c r="B65" i="7"/>
  <c r="C65" i="7"/>
  <c r="H65" i="7"/>
  <c r="P65" i="14"/>
  <c r="Q65" i="14"/>
  <c r="R65" i="14"/>
  <c r="S65" i="14"/>
  <c r="T65" i="14"/>
  <c r="U65" i="14"/>
  <c r="V65" i="14"/>
  <c r="W65" i="14"/>
  <c r="X65" i="14"/>
  <c r="Y65" i="14"/>
  <c r="Z65" i="14"/>
  <c r="O65" i="14"/>
  <c r="I65" i="7"/>
  <c r="A66" i="7"/>
  <c r="B66" i="7"/>
  <c r="C66" i="7"/>
  <c r="H66" i="7"/>
  <c r="P66" i="14"/>
  <c r="Q66" i="14"/>
  <c r="R66" i="14"/>
  <c r="S66" i="14"/>
  <c r="T66" i="14"/>
  <c r="U66" i="14"/>
  <c r="V66" i="14"/>
  <c r="W66" i="14"/>
  <c r="X66" i="14"/>
  <c r="Y66" i="14"/>
  <c r="Z66" i="14"/>
  <c r="O66" i="14"/>
  <c r="I66" i="7"/>
  <c r="A67" i="7"/>
  <c r="B67" i="7"/>
  <c r="C67" i="7"/>
  <c r="H67" i="7"/>
  <c r="P67" i="14"/>
  <c r="Q67" i="14"/>
  <c r="R67" i="14"/>
  <c r="S67" i="14"/>
  <c r="T67" i="14"/>
  <c r="U67" i="14"/>
  <c r="V67" i="14"/>
  <c r="W67" i="14"/>
  <c r="X67" i="14"/>
  <c r="Y67" i="14"/>
  <c r="Z67" i="14"/>
  <c r="O67" i="14"/>
  <c r="I67" i="7"/>
  <c r="A68" i="7"/>
  <c r="B68" i="7"/>
  <c r="C68" i="7"/>
  <c r="H68" i="7"/>
  <c r="P68" i="14"/>
  <c r="Q68" i="14"/>
  <c r="R68" i="14"/>
  <c r="S68" i="14"/>
  <c r="T68" i="14"/>
  <c r="U68" i="14"/>
  <c r="V68" i="14"/>
  <c r="W68" i="14"/>
  <c r="X68" i="14"/>
  <c r="Y68" i="14"/>
  <c r="Z68" i="14"/>
  <c r="O68" i="14"/>
  <c r="I68" i="7"/>
  <c r="A69" i="7"/>
  <c r="B69" i="7"/>
  <c r="C69" i="7"/>
  <c r="H69" i="7"/>
  <c r="P69" i="14"/>
  <c r="Q69" i="14"/>
  <c r="R69" i="14"/>
  <c r="S69" i="14"/>
  <c r="T69" i="14"/>
  <c r="U69" i="14"/>
  <c r="V69" i="14"/>
  <c r="W69" i="14"/>
  <c r="X69" i="14"/>
  <c r="Y69" i="14"/>
  <c r="Z69" i="14"/>
  <c r="O69" i="14"/>
  <c r="I69" i="7"/>
  <c r="A70" i="7"/>
  <c r="B70" i="7"/>
  <c r="C70" i="7"/>
  <c r="H70" i="7"/>
  <c r="P70" i="14"/>
  <c r="Q70" i="14"/>
  <c r="R70" i="14"/>
  <c r="S70" i="14"/>
  <c r="T70" i="14"/>
  <c r="U70" i="14"/>
  <c r="V70" i="14"/>
  <c r="W70" i="14"/>
  <c r="X70" i="14"/>
  <c r="Y70" i="14"/>
  <c r="Z70" i="14"/>
  <c r="O70" i="14"/>
  <c r="I70" i="7"/>
  <c r="A71" i="7"/>
  <c r="B71" i="7"/>
  <c r="C71" i="7"/>
  <c r="H71" i="7"/>
  <c r="P71" i="14"/>
  <c r="Q71" i="14"/>
  <c r="R71" i="14"/>
  <c r="S71" i="14"/>
  <c r="T71" i="14"/>
  <c r="U71" i="14"/>
  <c r="V71" i="14"/>
  <c r="W71" i="14"/>
  <c r="X71" i="14"/>
  <c r="Y71" i="14"/>
  <c r="Z71" i="14"/>
  <c r="O71" i="14"/>
  <c r="I71" i="7"/>
  <c r="A72" i="7"/>
  <c r="B72" i="7"/>
  <c r="C72" i="7"/>
  <c r="H72" i="7"/>
  <c r="P72" i="14"/>
  <c r="Q72" i="14"/>
  <c r="R72" i="14"/>
  <c r="S72" i="14"/>
  <c r="T72" i="14"/>
  <c r="U72" i="14"/>
  <c r="V72" i="14"/>
  <c r="W72" i="14"/>
  <c r="X72" i="14"/>
  <c r="Y72" i="14"/>
  <c r="Z72" i="14"/>
  <c r="O72" i="14"/>
  <c r="I72" i="7"/>
  <c r="A73" i="7"/>
  <c r="B73" i="7"/>
  <c r="C73" i="7"/>
  <c r="H73" i="7"/>
  <c r="P73" i="14"/>
  <c r="Q73" i="14"/>
  <c r="R73" i="14"/>
  <c r="S73" i="14"/>
  <c r="T73" i="14"/>
  <c r="U73" i="14"/>
  <c r="V73" i="14"/>
  <c r="W73" i="14"/>
  <c r="X73" i="14"/>
  <c r="Y73" i="14"/>
  <c r="Z73" i="14"/>
  <c r="O73" i="14"/>
  <c r="I73" i="7"/>
  <c r="A74" i="7"/>
  <c r="B74" i="7"/>
  <c r="C74" i="7"/>
  <c r="H74" i="7"/>
  <c r="P74" i="14"/>
  <c r="Q74" i="14"/>
  <c r="R74" i="14"/>
  <c r="S74" i="14"/>
  <c r="T74" i="14"/>
  <c r="U74" i="14"/>
  <c r="V74" i="14"/>
  <c r="W74" i="14"/>
  <c r="X74" i="14"/>
  <c r="Y74" i="14"/>
  <c r="Z74" i="14"/>
  <c r="O74" i="14"/>
  <c r="I74" i="7"/>
  <c r="A75" i="7"/>
  <c r="B75" i="7"/>
  <c r="C75" i="7"/>
  <c r="H75" i="7"/>
  <c r="P75" i="14"/>
  <c r="Q75" i="14"/>
  <c r="R75" i="14"/>
  <c r="S75" i="14"/>
  <c r="T75" i="14"/>
  <c r="U75" i="14"/>
  <c r="V75" i="14"/>
  <c r="W75" i="14"/>
  <c r="X75" i="14"/>
  <c r="Y75" i="14"/>
  <c r="Z75" i="14"/>
  <c r="O75" i="14"/>
  <c r="I75" i="7"/>
  <c r="A76" i="7"/>
  <c r="B76" i="7"/>
  <c r="C76" i="7"/>
  <c r="H76" i="7"/>
  <c r="P76" i="14"/>
  <c r="Q76" i="14"/>
  <c r="R76" i="14"/>
  <c r="S76" i="14"/>
  <c r="T76" i="14"/>
  <c r="U76" i="14"/>
  <c r="V76" i="14"/>
  <c r="W76" i="14"/>
  <c r="X76" i="14"/>
  <c r="Y76" i="14"/>
  <c r="Z76" i="14"/>
  <c r="O76" i="14"/>
  <c r="I76" i="7"/>
  <c r="A77" i="7"/>
  <c r="B77" i="7"/>
  <c r="C77" i="7"/>
  <c r="H77" i="7"/>
  <c r="P77" i="14"/>
  <c r="Q77" i="14"/>
  <c r="R77" i="14"/>
  <c r="S77" i="14"/>
  <c r="T77" i="14"/>
  <c r="U77" i="14"/>
  <c r="V77" i="14"/>
  <c r="W77" i="14"/>
  <c r="X77" i="14"/>
  <c r="Y77" i="14"/>
  <c r="Z77" i="14"/>
  <c r="O77" i="14"/>
  <c r="I77" i="7"/>
  <c r="A78" i="7"/>
  <c r="B78" i="7"/>
  <c r="C78" i="7"/>
  <c r="H78" i="7"/>
  <c r="P78" i="14"/>
  <c r="Q78" i="14"/>
  <c r="R78" i="14"/>
  <c r="S78" i="14"/>
  <c r="T78" i="14"/>
  <c r="U78" i="14"/>
  <c r="V78" i="14"/>
  <c r="W78" i="14"/>
  <c r="X78" i="14"/>
  <c r="Y78" i="14"/>
  <c r="Z78" i="14"/>
  <c r="O78" i="14"/>
  <c r="I78" i="7"/>
  <c r="A79" i="7"/>
  <c r="B79" i="7"/>
  <c r="C79" i="7"/>
  <c r="H79" i="7"/>
  <c r="P79" i="14"/>
  <c r="Q79" i="14"/>
  <c r="R79" i="14"/>
  <c r="S79" i="14"/>
  <c r="T79" i="14"/>
  <c r="U79" i="14"/>
  <c r="V79" i="14"/>
  <c r="W79" i="14"/>
  <c r="X79" i="14"/>
  <c r="Y79" i="14"/>
  <c r="Z79" i="14"/>
  <c r="O79" i="14"/>
  <c r="I79" i="7"/>
  <c r="A80" i="7"/>
  <c r="B80" i="7"/>
  <c r="C80" i="7"/>
  <c r="H80" i="7"/>
  <c r="P80" i="14"/>
  <c r="Q80" i="14"/>
  <c r="R80" i="14"/>
  <c r="S80" i="14"/>
  <c r="T80" i="14"/>
  <c r="U80" i="14"/>
  <c r="V80" i="14"/>
  <c r="W80" i="14"/>
  <c r="X80" i="14"/>
  <c r="Y80" i="14"/>
  <c r="Z80" i="14"/>
  <c r="O80" i="14"/>
  <c r="I80" i="7"/>
  <c r="A81" i="7"/>
  <c r="B81" i="7"/>
  <c r="C81" i="7"/>
  <c r="H81" i="7"/>
  <c r="P81" i="14"/>
  <c r="Q81" i="14"/>
  <c r="R81" i="14"/>
  <c r="S81" i="14"/>
  <c r="T81" i="14"/>
  <c r="U81" i="14"/>
  <c r="V81" i="14"/>
  <c r="W81" i="14"/>
  <c r="X81" i="14"/>
  <c r="Y81" i="14"/>
  <c r="Z81" i="14"/>
  <c r="O81" i="14"/>
  <c r="I81" i="7"/>
  <c r="A82" i="7"/>
  <c r="B82" i="7"/>
  <c r="C82" i="7"/>
  <c r="H82" i="7"/>
  <c r="P82" i="14"/>
  <c r="Q82" i="14"/>
  <c r="R82" i="14"/>
  <c r="S82" i="14"/>
  <c r="T82" i="14"/>
  <c r="U82" i="14"/>
  <c r="V82" i="14"/>
  <c r="W82" i="14"/>
  <c r="X82" i="14"/>
  <c r="Y82" i="14"/>
  <c r="Z82" i="14"/>
  <c r="O82" i="14"/>
  <c r="I82" i="7"/>
  <c r="A83" i="7"/>
  <c r="B83" i="7"/>
  <c r="C83" i="7"/>
  <c r="H83" i="7"/>
  <c r="P83" i="14"/>
  <c r="Q83" i="14"/>
  <c r="R83" i="14"/>
  <c r="S83" i="14"/>
  <c r="T83" i="14"/>
  <c r="U83" i="14"/>
  <c r="V83" i="14"/>
  <c r="W83" i="14"/>
  <c r="X83" i="14"/>
  <c r="Y83" i="14"/>
  <c r="Z83" i="14"/>
  <c r="O83" i="14"/>
  <c r="I83" i="7"/>
  <c r="A84" i="7"/>
  <c r="B84" i="7"/>
  <c r="C84" i="7"/>
  <c r="H84" i="7"/>
  <c r="P84" i="14"/>
  <c r="Q84" i="14"/>
  <c r="R84" i="14"/>
  <c r="S84" i="14"/>
  <c r="T84" i="14"/>
  <c r="U84" i="14"/>
  <c r="V84" i="14"/>
  <c r="W84" i="14"/>
  <c r="X84" i="14"/>
  <c r="Y84" i="14"/>
  <c r="Z84" i="14"/>
  <c r="O84" i="14"/>
  <c r="I84" i="7"/>
  <c r="A85" i="7"/>
  <c r="B85" i="7"/>
  <c r="C85" i="7"/>
  <c r="H85" i="7"/>
  <c r="P85" i="14"/>
  <c r="Q85" i="14"/>
  <c r="R85" i="14"/>
  <c r="S85" i="14"/>
  <c r="T85" i="14"/>
  <c r="U85" i="14"/>
  <c r="V85" i="14"/>
  <c r="W85" i="14"/>
  <c r="X85" i="14"/>
  <c r="Y85" i="14"/>
  <c r="Z85" i="14"/>
  <c r="O85" i="14"/>
  <c r="I85" i="7"/>
  <c r="A86" i="7"/>
  <c r="B86" i="7"/>
  <c r="C86" i="7"/>
  <c r="H86" i="7"/>
  <c r="P86" i="14"/>
  <c r="Q86" i="14"/>
  <c r="R86" i="14"/>
  <c r="S86" i="14"/>
  <c r="T86" i="14"/>
  <c r="U86" i="14"/>
  <c r="V86" i="14"/>
  <c r="W86" i="14"/>
  <c r="X86" i="14"/>
  <c r="Y86" i="14"/>
  <c r="Z86" i="14"/>
  <c r="O86" i="14"/>
  <c r="I86" i="7"/>
  <c r="A87" i="7"/>
  <c r="B87" i="7"/>
  <c r="C87" i="7"/>
  <c r="H87" i="7"/>
  <c r="P87" i="14"/>
  <c r="Q87" i="14"/>
  <c r="R87" i="14"/>
  <c r="S87" i="14"/>
  <c r="T87" i="14"/>
  <c r="U87" i="14"/>
  <c r="V87" i="14"/>
  <c r="W87" i="14"/>
  <c r="X87" i="14"/>
  <c r="Y87" i="14"/>
  <c r="Z87" i="14"/>
  <c r="O87" i="14"/>
  <c r="I87" i="7"/>
  <c r="A88" i="7"/>
  <c r="B88" i="7"/>
  <c r="C88" i="7"/>
  <c r="H88" i="7"/>
  <c r="P88" i="14"/>
  <c r="Q88" i="14"/>
  <c r="R88" i="14"/>
  <c r="S88" i="14"/>
  <c r="T88" i="14"/>
  <c r="U88" i="14"/>
  <c r="V88" i="14"/>
  <c r="W88" i="14"/>
  <c r="X88" i="14"/>
  <c r="Y88" i="14"/>
  <c r="Z88" i="14"/>
  <c r="O88" i="14"/>
  <c r="I88" i="7"/>
  <c r="A89" i="7"/>
  <c r="B89" i="7"/>
  <c r="C89" i="7"/>
  <c r="H89" i="7"/>
  <c r="P89" i="14"/>
  <c r="Q89" i="14"/>
  <c r="R89" i="14"/>
  <c r="S89" i="14"/>
  <c r="T89" i="14"/>
  <c r="U89" i="14"/>
  <c r="V89" i="14"/>
  <c r="W89" i="14"/>
  <c r="X89" i="14"/>
  <c r="Y89" i="14"/>
  <c r="Z89" i="14"/>
  <c r="O89" i="14"/>
  <c r="I89" i="7"/>
  <c r="A90" i="7"/>
  <c r="B90" i="7"/>
  <c r="C90" i="7"/>
  <c r="H90" i="7"/>
  <c r="P90" i="14"/>
  <c r="Q90" i="14"/>
  <c r="R90" i="14"/>
  <c r="S90" i="14"/>
  <c r="T90" i="14"/>
  <c r="U90" i="14"/>
  <c r="V90" i="14"/>
  <c r="W90" i="14"/>
  <c r="X90" i="14"/>
  <c r="Y90" i="14"/>
  <c r="Z90" i="14"/>
  <c r="O90" i="14"/>
  <c r="I90" i="7"/>
  <c r="A91" i="7"/>
  <c r="B91" i="7"/>
  <c r="C91" i="7"/>
  <c r="H91" i="7"/>
  <c r="P91" i="14"/>
  <c r="Q91" i="14"/>
  <c r="R91" i="14"/>
  <c r="S91" i="14"/>
  <c r="T91" i="14"/>
  <c r="U91" i="14"/>
  <c r="V91" i="14"/>
  <c r="W91" i="14"/>
  <c r="X91" i="14"/>
  <c r="Y91" i="14"/>
  <c r="Z91" i="14"/>
  <c r="O91" i="14"/>
  <c r="I91" i="7"/>
  <c r="A92" i="7"/>
  <c r="B92" i="7"/>
  <c r="C92" i="7"/>
  <c r="H92" i="7"/>
  <c r="P92" i="14"/>
  <c r="Q92" i="14"/>
  <c r="R92" i="14"/>
  <c r="S92" i="14"/>
  <c r="T92" i="14"/>
  <c r="U92" i="14"/>
  <c r="V92" i="14"/>
  <c r="W92" i="14"/>
  <c r="X92" i="14"/>
  <c r="Y92" i="14"/>
  <c r="Z92" i="14"/>
  <c r="O92" i="14"/>
  <c r="I92" i="7"/>
  <c r="A93" i="7"/>
  <c r="B93" i="7"/>
  <c r="C93" i="7"/>
  <c r="H93" i="7"/>
  <c r="P93" i="14"/>
  <c r="Q93" i="14"/>
  <c r="R93" i="14"/>
  <c r="S93" i="14"/>
  <c r="T93" i="14"/>
  <c r="U93" i="14"/>
  <c r="V93" i="14"/>
  <c r="W93" i="14"/>
  <c r="X93" i="14"/>
  <c r="Y93" i="14"/>
  <c r="Z93" i="14"/>
  <c r="O93" i="14"/>
  <c r="I93" i="7"/>
  <c r="A94" i="7"/>
  <c r="B94" i="7"/>
  <c r="C94" i="7"/>
  <c r="H94" i="7"/>
  <c r="P94" i="14"/>
  <c r="Q94" i="14"/>
  <c r="R94" i="14"/>
  <c r="S94" i="14"/>
  <c r="T94" i="14"/>
  <c r="U94" i="14"/>
  <c r="V94" i="14"/>
  <c r="W94" i="14"/>
  <c r="X94" i="14"/>
  <c r="Y94" i="14"/>
  <c r="Z94" i="14"/>
  <c r="O94" i="14"/>
  <c r="I94" i="7"/>
  <c r="A95" i="7"/>
  <c r="B95" i="7"/>
  <c r="C95" i="7"/>
  <c r="H95" i="7"/>
  <c r="P95" i="14"/>
  <c r="Q95" i="14"/>
  <c r="R95" i="14"/>
  <c r="S95" i="14"/>
  <c r="T95" i="14"/>
  <c r="U95" i="14"/>
  <c r="V95" i="14"/>
  <c r="W95" i="14"/>
  <c r="X95" i="14"/>
  <c r="Y95" i="14"/>
  <c r="Z95" i="14"/>
  <c r="O95" i="14"/>
  <c r="I95" i="7"/>
  <c r="A96" i="7"/>
  <c r="B96" i="7"/>
  <c r="C96" i="7"/>
  <c r="H96" i="7"/>
  <c r="P96" i="14"/>
  <c r="Q96" i="14"/>
  <c r="R96" i="14"/>
  <c r="S96" i="14"/>
  <c r="T96" i="14"/>
  <c r="U96" i="14"/>
  <c r="V96" i="14"/>
  <c r="W96" i="14"/>
  <c r="X96" i="14"/>
  <c r="Y96" i="14"/>
  <c r="Z96" i="14"/>
  <c r="O96" i="14"/>
  <c r="I96" i="7"/>
  <c r="A97" i="7"/>
  <c r="B97" i="7"/>
  <c r="C97" i="7"/>
  <c r="H97" i="7"/>
  <c r="P97" i="14"/>
  <c r="Q97" i="14"/>
  <c r="R97" i="14"/>
  <c r="S97" i="14"/>
  <c r="T97" i="14"/>
  <c r="U97" i="14"/>
  <c r="V97" i="14"/>
  <c r="W97" i="14"/>
  <c r="X97" i="14"/>
  <c r="Y97" i="14"/>
  <c r="Z97" i="14"/>
  <c r="O97" i="14"/>
  <c r="I97" i="7"/>
  <c r="A98" i="7"/>
  <c r="B98" i="7"/>
  <c r="C98" i="7"/>
  <c r="H98" i="7"/>
  <c r="P98" i="14"/>
  <c r="Q98" i="14"/>
  <c r="R98" i="14"/>
  <c r="S98" i="14"/>
  <c r="T98" i="14"/>
  <c r="U98" i="14"/>
  <c r="V98" i="14"/>
  <c r="W98" i="14"/>
  <c r="X98" i="14"/>
  <c r="Y98" i="14"/>
  <c r="Z98" i="14"/>
  <c r="O98" i="14"/>
  <c r="I98" i="7"/>
  <c r="A99" i="7"/>
  <c r="B99" i="7"/>
  <c r="C99" i="7"/>
  <c r="H99" i="7"/>
  <c r="P99" i="14"/>
  <c r="Q99" i="14"/>
  <c r="R99" i="14"/>
  <c r="S99" i="14"/>
  <c r="T99" i="14"/>
  <c r="U99" i="14"/>
  <c r="V99" i="14"/>
  <c r="W99" i="14"/>
  <c r="X99" i="14"/>
  <c r="Y99" i="14"/>
  <c r="Z99" i="14"/>
  <c r="O99" i="14"/>
  <c r="I99" i="7"/>
  <c r="A100" i="7"/>
  <c r="B100" i="7"/>
  <c r="C100" i="7"/>
  <c r="H100" i="7"/>
  <c r="P100" i="14"/>
  <c r="Q100" i="14"/>
  <c r="R100" i="14"/>
  <c r="S100" i="14"/>
  <c r="T100" i="14"/>
  <c r="U100" i="14"/>
  <c r="V100" i="14"/>
  <c r="W100" i="14"/>
  <c r="X100" i="14"/>
  <c r="Y100" i="14"/>
  <c r="Z100" i="14"/>
  <c r="O100" i="14"/>
  <c r="I100" i="7"/>
  <c r="A101" i="7"/>
  <c r="B101" i="7"/>
  <c r="C101" i="7"/>
  <c r="H101" i="7"/>
  <c r="P101" i="14"/>
  <c r="Q101" i="14"/>
  <c r="R101" i="14"/>
  <c r="S101" i="14"/>
  <c r="T101" i="14"/>
  <c r="U101" i="14"/>
  <c r="V101" i="14"/>
  <c r="W101" i="14"/>
  <c r="X101" i="14"/>
  <c r="Y101" i="14"/>
  <c r="Z101" i="14"/>
  <c r="O101" i="14"/>
  <c r="I101" i="7"/>
  <c r="A102" i="7"/>
  <c r="B102" i="7"/>
  <c r="C102" i="7"/>
  <c r="H102" i="7"/>
  <c r="P102" i="14"/>
  <c r="Q102" i="14"/>
  <c r="R102" i="14"/>
  <c r="S102" i="14"/>
  <c r="T102" i="14"/>
  <c r="U102" i="14"/>
  <c r="V102" i="14"/>
  <c r="W102" i="14"/>
  <c r="X102" i="14"/>
  <c r="Y102" i="14"/>
  <c r="Z102" i="14"/>
  <c r="O102" i="14"/>
  <c r="I102" i="7"/>
  <c r="A103" i="7"/>
  <c r="B103" i="7"/>
  <c r="C103" i="7"/>
  <c r="H103" i="7"/>
  <c r="P103" i="14"/>
  <c r="Q103" i="14"/>
  <c r="R103" i="14"/>
  <c r="S103" i="14"/>
  <c r="T103" i="14"/>
  <c r="U103" i="14"/>
  <c r="V103" i="14"/>
  <c r="W103" i="14"/>
  <c r="X103" i="14"/>
  <c r="Y103" i="14"/>
  <c r="Z103" i="14"/>
  <c r="O103" i="14"/>
  <c r="I103" i="7"/>
  <c r="A104" i="7"/>
  <c r="B104" i="7"/>
  <c r="C104" i="7"/>
  <c r="H104" i="7"/>
  <c r="P104" i="14"/>
  <c r="Q104" i="14"/>
  <c r="R104" i="14"/>
  <c r="S104" i="14"/>
  <c r="T104" i="14"/>
  <c r="U104" i="14"/>
  <c r="V104" i="14"/>
  <c r="W104" i="14"/>
  <c r="X104" i="14"/>
  <c r="Y104" i="14"/>
  <c r="Z104" i="14"/>
  <c r="O104" i="14"/>
  <c r="I104" i="7"/>
  <c r="A105" i="7"/>
  <c r="B105" i="7"/>
  <c r="C105" i="7"/>
  <c r="H105" i="7"/>
  <c r="P105" i="14"/>
  <c r="Q105" i="14"/>
  <c r="R105" i="14"/>
  <c r="S105" i="14"/>
  <c r="T105" i="14"/>
  <c r="U105" i="14"/>
  <c r="V105" i="14"/>
  <c r="W105" i="14"/>
  <c r="X105" i="14"/>
  <c r="Y105" i="14"/>
  <c r="Z105" i="14"/>
  <c r="O105" i="14"/>
  <c r="I105" i="7"/>
  <c r="A106" i="7"/>
  <c r="B106" i="7"/>
  <c r="C106" i="7"/>
  <c r="H106" i="7"/>
  <c r="P106" i="14"/>
  <c r="Q106" i="14"/>
  <c r="R106" i="14"/>
  <c r="S106" i="14"/>
  <c r="T106" i="14"/>
  <c r="U106" i="14"/>
  <c r="V106" i="14"/>
  <c r="W106" i="14"/>
  <c r="X106" i="14"/>
  <c r="Y106" i="14"/>
  <c r="Z106" i="14"/>
  <c r="O106" i="14"/>
  <c r="I106" i="7"/>
  <c r="A107" i="7"/>
  <c r="B107" i="7"/>
  <c r="C107" i="7"/>
  <c r="H107" i="7"/>
  <c r="P107" i="14"/>
  <c r="Q107" i="14"/>
  <c r="R107" i="14"/>
  <c r="S107" i="14"/>
  <c r="T107" i="14"/>
  <c r="U107" i="14"/>
  <c r="V107" i="14"/>
  <c r="W107" i="14"/>
  <c r="X107" i="14"/>
  <c r="Y107" i="14"/>
  <c r="Z107" i="14"/>
  <c r="O107" i="14"/>
  <c r="I107" i="7"/>
  <c r="A108" i="7"/>
  <c r="B108" i="7"/>
  <c r="C108" i="7"/>
  <c r="H108" i="7"/>
  <c r="P108" i="14"/>
  <c r="Q108" i="14"/>
  <c r="R108" i="14"/>
  <c r="S108" i="14"/>
  <c r="T108" i="14"/>
  <c r="U108" i="14"/>
  <c r="V108" i="14"/>
  <c r="W108" i="14"/>
  <c r="X108" i="14"/>
  <c r="Y108" i="14"/>
  <c r="Z108" i="14"/>
  <c r="O108" i="14"/>
  <c r="I108" i="7"/>
  <c r="A109" i="7"/>
  <c r="B109" i="7"/>
  <c r="C109" i="7"/>
  <c r="H109" i="7"/>
  <c r="P109" i="14"/>
  <c r="Q109" i="14"/>
  <c r="R109" i="14"/>
  <c r="S109" i="14"/>
  <c r="T109" i="14"/>
  <c r="U109" i="14"/>
  <c r="V109" i="14"/>
  <c r="W109" i="14"/>
  <c r="X109" i="14"/>
  <c r="Y109" i="14"/>
  <c r="Z109" i="14"/>
  <c r="O109" i="14"/>
  <c r="I109" i="7"/>
  <c r="A110" i="7"/>
  <c r="B110" i="7"/>
  <c r="C110" i="7"/>
  <c r="H110" i="7"/>
  <c r="P110" i="14"/>
  <c r="Q110" i="14"/>
  <c r="R110" i="14"/>
  <c r="S110" i="14"/>
  <c r="T110" i="14"/>
  <c r="U110" i="14"/>
  <c r="V110" i="14"/>
  <c r="W110" i="14"/>
  <c r="X110" i="14"/>
  <c r="Y110" i="14"/>
  <c r="Z110" i="14"/>
  <c r="O110" i="14"/>
  <c r="I110" i="7"/>
  <c r="A111" i="7"/>
  <c r="B111" i="7"/>
  <c r="C111" i="7"/>
  <c r="H111" i="7"/>
  <c r="P111" i="14"/>
  <c r="Q111" i="14"/>
  <c r="R111" i="14"/>
  <c r="S111" i="14"/>
  <c r="T111" i="14"/>
  <c r="U111" i="14"/>
  <c r="V111" i="14"/>
  <c r="W111" i="14"/>
  <c r="X111" i="14"/>
  <c r="Y111" i="14"/>
  <c r="Z111" i="14"/>
  <c r="O111" i="14"/>
  <c r="I111" i="7"/>
  <c r="A112" i="7"/>
  <c r="B112" i="7"/>
  <c r="C112" i="7"/>
  <c r="H112" i="7"/>
  <c r="P112" i="14"/>
  <c r="Q112" i="14"/>
  <c r="R112" i="14"/>
  <c r="S112" i="14"/>
  <c r="T112" i="14"/>
  <c r="U112" i="14"/>
  <c r="V112" i="14"/>
  <c r="W112" i="14"/>
  <c r="X112" i="14"/>
  <c r="Y112" i="14"/>
  <c r="Z112" i="14"/>
  <c r="O112" i="14"/>
  <c r="I112" i="7"/>
  <c r="A113" i="7"/>
  <c r="B113" i="7"/>
  <c r="C113" i="7"/>
  <c r="H113" i="7"/>
  <c r="P113" i="14"/>
  <c r="Q113" i="14"/>
  <c r="R113" i="14"/>
  <c r="S113" i="14"/>
  <c r="T113" i="14"/>
  <c r="U113" i="14"/>
  <c r="V113" i="14"/>
  <c r="W113" i="14"/>
  <c r="X113" i="14"/>
  <c r="Y113" i="14"/>
  <c r="Z113" i="14"/>
  <c r="O113" i="14"/>
  <c r="I113" i="7"/>
  <c r="A114" i="7"/>
  <c r="B114" i="7"/>
  <c r="C114" i="7"/>
  <c r="H114" i="7"/>
  <c r="P114" i="14"/>
  <c r="Q114" i="14"/>
  <c r="R114" i="14"/>
  <c r="S114" i="14"/>
  <c r="T114" i="14"/>
  <c r="U114" i="14"/>
  <c r="V114" i="14"/>
  <c r="W114" i="14"/>
  <c r="X114" i="14"/>
  <c r="Y114" i="14"/>
  <c r="Z114" i="14"/>
  <c r="O114" i="14"/>
  <c r="I114" i="7"/>
  <c r="A115" i="7"/>
  <c r="B115" i="7"/>
  <c r="C115" i="7"/>
  <c r="H115" i="7"/>
  <c r="P115" i="14"/>
  <c r="Q115" i="14"/>
  <c r="R115" i="14"/>
  <c r="S115" i="14"/>
  <c r="T115" i="14"/>
  <c r="U115" i="14"/>
  <c r="V115" i="14"/>
  <c r="W115" i="14"/>
  <c r="X115" i="14"/>
  <c r="Y115" i="14"/>
  <c r="Z115" i="14"/>
  <c r="O115" i="14"/>
  <c r="I115" i="7"/>
  <c r="A116" i="7"/>
  <c r="B116" i="7"/>
  <c r="C116" i="7"/>
  <c r="H116" i="7"/>
  <c r="P116" i="14"/>
  <c r="Q116" i="14"/>
  <c r="R116" i="14"/>
  <c r="S116" i="14"/>
  <c r="T116" i="14"/>
  <c r="U116" i="14"/>
  <c r="V116" i="14"/>
  <c r="W116" i="14"/>
  <c r="X116" i="14"/>
  <c r="Y116" i="14"/>
  <c r="Z116" i="14"/>
  <c r="O116" i="14"/>
  <c r="I116" i="7"/>
  <c r="A117" i="7"/>
  <c r="B117" i="7"/>
  <c r="C117" i="7"/>
  <c r="H117" i="7"/>
  <c r="P117" i="14"/>
  <c r="Q117" i="14"/>
  <c r="R117" i="14"/>
  <c r="S117" i="14"/>
  <c r="T117" i="14"/>
  <c r="U117" i="14"/>
  <c r="V117" i="14"/>
  <c r="W117" i="14"/>
  <c r="X117" i="14"/>
  <c r="Y117" i="14"/>
  <c r="Z117" i="14"/>
  <c r="O117" i="14"/>
  <c r="I117" i="7"/>
  <c r="A118" i="7"/>
  <c r="B118" i="7"/>
  <c r="C118" i="7"/>
  <c r="H118" i="7"/>
  <c r="P118" i="14"/>
  <c r="Q118" i="14"/>
  <c r="R118" i="14"/>
  <c r="S118" i="14"/>
  <c r="T118" i="14"/>
  <c r="U118" i="14"/>
  <c r="V118" i="14"/>
  <c r="W118" i="14"/>
  <c r="X118" i="14"/>
  <c r="Y118" i="14"/>
  <c r="Z118" i="14"/>
  <c r="O118" i="14"/>
  <c r="I118" i="7"/>
  <c r="A119" i="7"/>
  <c r="B119" i="7"/>
  <c r="C119" i="7"/>
  <c r="H119" i="7"/>
  <c r="P119" i="14"/>
  <c r="Q119" i="14"/>
  <c r="R119" i="14"/>
  <c r="S119" i="14"/>
  <c r="T119" i="14"/>
  <c r="U119" i="14"/>
  <c r="V119" i="14"/>
  <c r="W119" i="14"/>
  <c r="X119" i="14"/>
  <c r="Y119" i="14"/>
  <c r="Z119" i="14"/>
  <c r="O119" i="14"/>
  <c r="I119" i="7"/>
  <c r="A120" i="7"/>
  <c r="B120" i="7"/>
  <c r="C120" i="7"/>
  <c r="H120" i="7"/>
  <c r="P120" i="14"/>
  <c r="Q120" i="14"/>
  <c r="R120" i="14"/>
  <c r="S120" i="14"/>
  <c r="T120" i="14"/>
  <c r="U120" i="14"/>
  <c r="V120" i="14"/>
  <c r="W120" i="14"/>
  <c r="X120" i="14"/>
  <c r="Y120" i="14"/>
  <c r="Z120" i="14"/>
  <c r="O120" i="14"/>
  <c r="I120" i="7"/>
  <c r="A121" i="7"/>
  <c r="B121" i="7"/>
  <c r="C121" i="7"/>
  <c r="H121" i="7"/>
  <c r="P121" i="14"/>
  <c r="Q121" i="14"/>
  <c r="R121" i="14"/>
  <c r="S121" i="14"/>
  <c r="T121" i="14"/>
  <c r="U121" i="14"/>
  <c r="V121" i="14"/>
  <c r="W121" i="14"/>
  <c r="X121" i="14"/>
  <c r="Y121" i="14"/>
  <c r="Z121" i="14"/>
  <c r="O121" i="14"/>
  <c r="I121" i="7"/>
  <c r="A122" i="7"/>
  <c r="B122" i="7"/>
  <c r="C122" i="7"/>
  <c r="H122" i="7"/>
  <c r="P122" i="14"/>
  <c r="Q122" i="14"/>
  <c r="R122" i="14"/>
  <c r="S122" i="14"/>
  <c r="T122" i="14"/>
  <c r="U122" i="14"/>
  <c r="V122" i="14"/>
  <c r="W122" i="14"/>
  <c r="X122" i="14"/>
  <c r="Y122" i="14"/>
  <c r="Z122" i="14"/>
  <c r="O122" i="14"/>
  <c r="I122" i="7"/>
  <c r="A123" i="7"/>
  <c r="B123" i="7"/>
  <c r="C123" i="7"/>
  <c r="H123" i="7"/>
  <c r="P123" i="14"/>
  <c r="Q123" i="14"/>
  <c r="R123" i="14"/>
  <c r="S123" i="14"/>
  <c r="T123" i="14"/>
  <c r="U123" i="14"/>
  <c r="V123" i="14"/>
  <c r="W123" i="14"/>
  <c r="X123" i="14"/>
  <c r="Y123" i="14"/>
  <c r="Z123" i="14"/>
  <c r="O123" i="14"/>
  <c r="I123" i="7"/>
  <c r="A124" i="7"/>
  <c r="B124" i="7"/>
  <c r="C124" i="7"/>
  <c r="H124" i="7"/>
  <c r="P124" i="14"/>
  <c r="Q124" i="14"/>
  <c r="R124" i="14"/>
  <c r="S124" i="14"/>
  <c r="T124" i="14"/>
  <c r="U124" i="14"/>
  <c r="V124" i="14"/>
  <c r="W124" i="14"/>
  <c r="X124" i="14"/>
  <c r="Y124" i="14"/>
  <c r="Z124" i="14"/>
  <c r="O124" i="14"/>
  <c r="I124" i="7"/>
  <c r="A125" i="7"/>
  <c r="B125" i="7"/>
  <c r="C125" i="7"/>
  <c r="H125" i="7"/>
  <c r="P125" i="14"/>
  <c r="Q125" i="14"/>
  <c r="R125" i="14"/>
  <c r="S125" i="14"/>
  <c r="T125" i="14"/>
  <c r="U125" i="14"/>
  <c r="V125" i="14"/>
  <c r="W125" i="14"/>
  <c r="X125" i="14"/>
  <c r="Y125" i="14"/>
  <c r="Z125" i="14"/>
  <c r="O125" i="14"/>
  <c r="I125" i="7"/>
  <c r="A126" i="7"/>
  <c r="B126" i="7"/>
  <c r="C126" i="7"/>
  <c r="H126" i="7"/>
  <c r="P126" i="14"/>
  <c r="Q126" i="14"/>
  <c r="R126" i="14"/>
  <c r="S126" i="14"/>
  <c r="T126" i="14"/>
  <c r="U126" i="14"/>
  <c r="V126" i="14"/>
  <c r="W126" i="14"/>
  <c r="X126" i="14"/>
  <c r="Y126" i="14"/>
  <c r="Z126" i="14"/>
  <c r="O126" i="14"/>
  <c r="I126" i="7"/>
  <c r="A127" i="7"/>
  <c r="B127" i="7"/>
  <c r="C127" i="7"/>
  <c r="H127" i="7"/>
  <c r="P127" i="14"/>
  <c r="Q127" i="14"/>
  <c r="R127" i="14"/>
  <c r="S127" i="14"/>
  <c r="T127" i="14"/>
  <c r="U127" i="14"/>
  <c r="V127" i="14"/>
  <c r="W127" i="14"/>
  <c r="X127" i="14"/>
  <c r="Y127" i="14"/>
  <c r="Z127" i="14"/>
  <c r="O127" i="14"/>
  <c r="I127" i="7"/>
  <c r="A128" i="7"/>
  <c r="B128" i="7"/>
  <c r="C128" i="7"/>
  <c r="H128" i="7"/>
  <c r="P128" i="14"/>
  <c r="Q128" i="14"/>
  <c r="R128" i="14"/>
  <c r="S128" i="14"/>
  <c r="T128" i="14"/>
  <c r="U128" i="14"/>
  <c r="V128" i="14"/>
  <c r="W128" i="14"/>
  <c r="X128" i="14"/>
  <c r="Y128" i="14"/>
  <c r="Z128" i="14"/>
  <c r="O128" i="14"/>
  <c r="I128" i="7"/>
  <c r="A129" i="7"/>
  <c r="B129" i="7"/>
  <c r="C129" i="7"/>
  <c r="H129" i="7"/>
  <c r="P129" i="14"/>
  <c r="Q129" i="14"/>
  <c r="R129" i="14"/>
  <c r="S129" i="14"/>
  <c r="T129" i="14"/>
  <c r="U129" i="14"/>
  <c r="V129" i="14"/>
  <c r="W129" i="14"/>
  <c r="X129" i="14"/>
  <c r="Y129" i="14"/>
  <c r="Z129" i="14"/>
  <c r="O129" i="14"/>
  <c r="I129" i="7"/>
  <c r="A130" i="7"/>
  <c r="B130" i="7"/>
  <c r="C130" i="7"/>
  <c r="H130" i="7"/>
  <c r="P130" i="14"/>
  <c r="Q130" i="14"/>
  <c r="R130" i="14"/>
  <c r="S130" i="14"/>
  <c r="T130" i="14"/>
  <c r="U130" i="14"/>
  <c r="V130" i="14"/>
  <c r="W130" i="14"/>
  <c r="X130" i="14"/>
  <c r="Y130" i="14"/>
  <c r="Z130" i="14"/>
  <c r="O130" i="14"/>
  <c r="I130" i="7"/>
  <c r="A131" i="7"/>
  <c r="B131" i="7"/>
  <c r="C131" i="7"/>
  <c r="H131" i="7"/>
  <c r="P131" i="14"/>
  <c r="Q131" i="14"/>
  <c r="R131" i="14"/>
  <c r="S131" i="14"/>
  <c r="T131" i="14"/>
  <c r="U131" i="14"/>
  <c r="V131" i="14"/>
  <c r="W131" i="14"/>
  <c r="X131" i="14"/>
  <c r="Y131" i="14"/>
  <c r="Z131" i="14"/>
  <c r="O131" i="14"/>
  <c r="I131" i="7"/>
  <c r="A132" i="7"/>
  <c r="B132" i="7"/>
  <c r="C132" i="7"/>
  <c r="H132" i="7"/>
  <c r="P132" i="14"/>
  <c r="Q132" i="14"/>
  <c r="R132" i="14"/>
  <c r="S132" i="14"/>
  <c r="T132" i="14"/>
  <c r="U132" i="14"/>
  <c r="V132" i="14"/>
  <c r="W132" i="14"/>
  <c r="X132" i="14"/>
  <c r="Y132" i="14"/>
  <c r="Z132" i="14"/>
  <c r="O132" i="14"/>
  <c r="I132" i="7"/>
  <c r="A133" i="7"/>
  <c r="B133" i="7"/>
  <c r="C133" i="7"/>
  <c r="H133" i="7"/>
  <c r="P133" i="14"/>
  <c r="Q133" i="14"/>
  <c r="R133" i="14"/>
  <c r="S133" i="14"/>
  <c r="T133" i="14"/>
  <c r="U133" i="14"/>
  <c r="V133" i="14"/>
  <c r="W133" i="14"/>
  <c r="X133" i="14"/>
  <c r="Y133" i="14"/>
  <c r="Z133" i="14"/>
  <c r="O133" i="14"/>
  <c r="I133" i="7"/>
  <c r="A134" i="7"/>
  <c r="B134" i="7"/>
  <c r="C134" i="7"/>
  <c r="H134" i="7"/>
  <c r="P134" i="14"/>
  <c r="Q134" i="14"/>
  <c r="R134" i="14"/>
  <c r="S134" i="14"/>
  <c r="T134" i="14"/>
  <c r="U134" i="14"/>
  <c r="V134" i="14"/>
  <c r="W134" i="14"/>
  <c r="X134" i="14"/>
  <c r="Y134" i="14"/>
  <c r="Z134" i="14"/>
  <c r="O134" i="14"/>
  <c r="I134" i="7"/>
  <c r="A135" i="7"/>
  <c r="B135" i="7"/>
  <c r="C135" i="7"/>
  <c r="H135" i="7"/>
  <c r="P135" i="14"/>
  <c r="Q135" i="14"/>
  <c r="R135" i="14"/>
  <c r="S135" i="14"/>
  <c r="T135" i="14"/>
  <c r="U135" i="14"/>
  <c r="V135" i="14"/>
  <c r="W135" i="14"/>
  <c r="X135" i="14"/>
  <c r="Y135" i="14"/>
  <c r="Z135" i="14"/>
  <c r="O135" i="14"/>
  <c r="I135" i="7"/>
  <c r="A136" i="7"/>
  <c r="B136" i="7"/>
  <c r="C136" i="7"/>
  <c r="H136" i="7"/>
  <c r="P136" i="14"/>
  <c r="Q136" i="14"/>
  <c r="R136" i="14"/>
  <c r="S136" i="14"/>
  <c r="T136" i="14"/>
  <c r="U136" i="14"/>
  <c r="V136" i="14"/>
  <c r="W136" i="14"/>
  <c r="X136" i="14"/>
  <c r="Y136" i="14"/>
  <c r="Z136" i="14"/>
  <c r="O136" i="14"/>
  <c r="I136" i="7"/>
  <c r="A137" i="7"/>
  <c r="B137" i="7"/>
  <c r="C137" i="7"/>
  <c r="H137" i="7"/>
  <c r="P137" i="14"/>
  <c r="Q137" i="14"/>
  <c r="R137" i="14"/>
  <c r="S137" i="14"/>
  <c r="T137" i="14"/>
  <c r="U137" i="14"/>
  <c r="V137" i="14"/>
  <c r="W137" i="14"/>
  <c r="X137" i="14"/>
  <c r="Y137" i="14"/>
  <c r="Z137" i="14"/>
  <c r="O137" i="14"/>
  <c r="I137" i="7"/>
  <c r="A138" i="7"/>
  <c r="B138" i="7"/>
  <c r="C138" i="7"/>
  <c r="H138" i="7"/>
  <c r="P138" i="14"/>
  <c r="Q138" i="14"/>
  <c r="R138" i="14"/>
  <c r="S138" i="14"/>
  <c r="T138" i="14"/>
  <c r="U138" i="14"/>
  <c r="V138" i="14"/>
  <c r="W138" i="14"/>
  <c r="X138" i="14"/>
  <c r="Y138" i="14"/>
  <c r="Z138" i="14"/>
  <c r="O138" i="14"/>
  <c r="I138" i="7"/>
  <c r="A139" i="7"/>
  <c r="B139" i="7"/>
  <c r="C139" i="7"/>
  <c r="H139" i="7"/>
  <c r="P139" i="14"/>
  <c r="Q139" i="14"/>
  <c r="R139" i="14"/>
  <c r="S139" i="14"/>
  <c r="T139" i="14"/>
  <c r="U139" i="14"/>
  <c r="V139" i="14"/>
  <c r="W139" i="14"/>
  <c r="X139" i="14"/>
  <c r="Y139" i="14"/>
  <c r="Z139" i="14"/>
  <c r="O139" i="14"/>
  <c r="I139" i="7"/>
  <c r="A140" i="7"/>
  <c r="B140" i="7"/>
  <c r="C140" i="7"/>
  <c r="H140" i="7"/>
  <c r="I140" i="7"/>
  <c r="A141" i="7"/>
  <c r="B141" i="7"/>
  <c r="C141" i="7"/>
  <c r="H141" i="7"/>
  <c r="I141" i="7"/>
  <c r="A142" i="7"/>
  <c r="B142" i="7"/>
  <c r="C142" i="7"/>
  <c r="H142" i="7"/>
  <c r="P142" i="14"/>
  <c r="Q142" i="14"/>
  <c r="R142" i="14"/>
  <c r="S142" i="14"/>
  <c r="T142" i="14"/>
  <c r="U142" i="14"/>
  <c r="V142" i="14"/>
  <c r="W142" i="14"/>
  <c r="X142" i="14"/>
  <c r="Y142" i="14"/>
  <c r="Z142" i="14"/>
  <c r="O142" i="14"/>
  <c r="I142" i="7"/>
  <c r="A143" i="7"/>
  <c r="B143" i="7"/>
  <c r="C143" i="7"/>
  <c r="H143" i="7"/>
  <c r="P143" i="14"/>
  <c r="Q143" i="14"/>
  <c r="R143" i="14"/>
  <c r="S143" i="14"/>
  <c r="T143" i="14"/>
  <c r="U143" i="14"/>
  <c r="V143" i="14"/>
  <c r="W143" i="14"/>
  <c r="X143" i="14"/>
  <c r="Y143" i="14"/>
  <c r="Z143" i="14"/>
  <c r="O143" i="14"/>
  <c r="I143" i="7"/>
  <c r="A144" i="7"/>
  <c r="B144" i="7"/>
  <c r="C144" i="7"/>
  <c r="H144" i="7"/>
  <c r="P144" i="14"/>
  <c r="Q144" i="14"/>
  <c r="R144" i="14"/>
  <c r="S144" i="14"/>
  <c r="T144" i="14"/>
  <c r="U144" i="14"/>
  <c r="V144" i="14"/>
  <c r="W144" i="14"/>
  <c r="X144" i="14"/>
  <c r="Y144" i="14"/>
  <c r="Z144" i="14"/>
  <c r="O144" i="14"/>
  <c r="I144" i="7"/>
  <c r="A145" i="7"/>
  <c r="B145" i="7"/>
  <c r="C145" i="7"/>
  <c r="H145" i="7"/>
  <c r="P145" i="14"/>
  <c r="Q145" i="14"/>
  <c r="R145" i="14"/>
  <c r="S145" i="14"/>
  <c r="T145" i="14"/>
  <c r="U145" i="14"/>
  <c r="V145" i="14"/>
  <c r="W145" i="14"/>
  <c r="X145" i="14"/>
  <c r="Y145" i="14"/>
  <c r="Z145" i="14"/>
  <c r="O145" i="14"/>
  <c r="I145" i="7"/>
  <c r="A146" i="7"/>
  <c r="B146" i="7"/>
  <c r="C146" i="7"/>
  <c r="H146" i="7"/>
  <c r="P146" i="14"/>
  <c r="Q146" i="14"/>
  <c r="R146" i="14"/>
  <c r="S146" i="14"/>
  <c r="T146" i="14"/>
  <c r="U146" i="14"/>
  <c r="V146" i="14"/>
  <c r="W146" i="14"/>
  <c r="X146" i="14"/>
  <c r="Y146" i="14"/>
  <c r="Z146" i="14"/>
  <c r="O146" i="14"/>
  <c r="I146" i="7"/>
  <c r="A147" i="7"/>
  <c r="B147" i="7"/>
  <c r="C147" i="7"/>
  <c r="H147" i="7"/>
  <c r="P147" i="14"/>
  <c r="Q147" i="14"/>
  <c r="R147" i="14"/>
  <c r="S147" i="14"/>
  <c r="T147" i="14"/>
  <c r="U147" i="14"/>
  <c r="V147" i="14"/>
  <c r="W147" i="14"/>
  <c r="X147" i="14"/>
  <c r="Y147" i="14"/>
  <c r="Z147" i="14"/>
  <c r="O147" i="14"/>
  <c r="I147" i="7"/>
  <c r="A148" i="7"/>
  <c r="B148" i="7"/>
  <c r="C148" i="7"/>
  <c r="H148" i="7"/>
  <c r="P148" i="14"/>
  <c r="Q148" i="14"/>
  <c r="R148" i="14"/>
  <c r="S148" i="14"/>
  <c r="T148" i="14"/>
  <c r="U148" i="14"/>
  <c r="V148" i="14"/>
  <c r="W148" i="14"/>
  <c r="X148" i="14"/>
  <c r="Y148" i="14"/>
  <c r="Z148" i="14"/>
  <c r="O148" i="14"/>
  <c r="I148" i="7"/>
  <c r="A149" i="7"/>
  <c r="B149" i="7"/>
  <c r="C149" i="7"/>
  <c r="H149" i="7"/>
  <c r="P149" i="14"/>
  <c r="Q149" i="14"/>
  <c r="R149" i="14"/>
  <c r="S149" i="14"/>
  <c r="T149" i="14"/>
  <c r="U149" i="14"/>
  <c r="V149" i="14"/>
  <c r="W149" i="14"/>
  <c r="X149" i="14"/>
  <c r="Y149" i="14"/>
  <c r="Z149" i="14"/>
  <c r="O149" i="14"/>
  <c r="I149" i="7"/>
  <c r="A150" i="7"/>
  <c r="B150" i="7"/>
  <c r="C150" i="7"/>
  <c r="H150" i="7"/>
  <c r="P150" i="14"/>
  <c r="Q150" i="14"/>
  <c r="R150" i="14"/>
  <c r="S150" i="14"/>
  <c r="T150" i="14"/>
  <c r="U150" i="14"/>
  <c r="V150" i="14"/>
  <c r="W150" i="14"/>
  <c r="X150" i="14"/>
  <c r="Y150" i="14"/>
  <c r="Z150" i="14"/>
  <c r="O150" i="14"/>
  <c r="I150" i="7"/>
  <c r="A151" i="7"/>
  <c r="B151" i="7"/>
  <c r="C151" i="7"/>
  <c r="H151" i="7"/>
  <c r="P151" i="14"/>
  <c r="Q151" i="14"/>
  <c r="R151" i="14"/>
  <c r="S151" i="14"/>
  <c r="T151" i="14"/>
  <c r="U151" i="14"/>
  <c r="V151" i="14"/>
  <c r="W151" i="14"/>
  <c r="X151" i="14"/>
  <c r="Y151" i="14"/>
  <c r="Z151" i="14"/>
  <c r="O151" i="14"/>
  <c r="I151" i="7"/>
  <c r="A152" i="7"/>
  <c r="B152" i="7"/>
  <c r="C152" i="7"/>
  <c r="H152" i="7"/>
  <c r="P152" i="14"/>
  <c r="Q152" i="14"/>
  <c r="R152" i="14"/>
  <c r="S152" i="14"/>
  <c r="T152" i="14"/>
  <c r="U152" i="14"/>
  <c r="V152" i="14"/>
  <c r="W152" i="14"/>
  <c r="X152" i="14"/>
  <c r="Y152" i="14"/>
  <c r="Z152" i="14"/>
  <c r="O152" i="14"/>
  <c r="I152" i="7"/>
  <c r="A153" i="7"/>
  <c r="B153" i="7"/>
  <c r="C153" i="7"/>
  <c r="H153" i="7"/>
  <c r="P153" i="14"/>
  <c r="Q153" i="14"/>
  <c r="R153" i="14"/>
  <c r="S153" i="14"/>
  <c r="T153" i="14"/>
  <c r="U153" i="14"/>
  <c r="V153" i="14"/>
  <c r="W153" i="14"/>
  <c r="X153" i="14"/>
  <c r="Y153" i="14"/>
  <c r="Z153" i="14"/>
  <c r="O153" i="14"/>
  <c r="I153" i="7"/>
  <c r="A154" i="7"/>
  <c r="B154" i="7"/>
  <c r="C154" i="7"/>
  <c r="H154" i="7"/>
  <c r="P154" i="14"/>
  <c r="Q154" i="14"/>
  <c r="R154" i="14"/>
  <c r="S154" i="14"/>
  <c r="T154" i="14"/>
  <c r="U154" i="14"/>
  <c r="V154" i="14"/>
  <c r="W154" i="14"/>
  <c r="X154" i="14"/>
  <c r="Y154" i="14"/>
  <c r="Z154" i="14"/>
  <c r="O154" i="14"/>
  <c r="I154" i="7"/>
  <c r="A155" i="7"/>
  <c r="B155" i="7"/>
  <c r="C155" i="7"/>
  <c r="H155" i="7"/>
  <c r="P155" i="14"/>
  <c r="Q155" i="14"/>
  <c r="R155" i="14"/>
  <c r="S155" i="14"/>
  <c r="T155" i="14"/>
  <c r="U155" i="14"/>
  <c r="V155" i="14"/>
  <c r="W155" i="14"/>
  <c r="X155" i="14"/>
  <c r="Y155" i="14"/>
  <c r="Z155" i="14"/>
  <c r="O155" i="14"/>
  <c r="I155" i="7"/>
  <c r="A156" i="7"/>
  <c r="B156" i="7"/>
  <c r="C156" i="7"/>
  <c r="H156" i="7"/>
  <c r="P156" i="14"/>
  <c r="Q156" i="14"/>
  <c r="R156" i="14"/>
  <c r="S156" i="14"/>
  <c r="T156" i="14"/>
  <c r="U156" i="14"/>
  <c r="V156" i="14"/>
  <c r="W156" i="14"/>
  <c r="X156" i="14"/>
  <c r="Y156" i="14"/>
  <c r="Z156" i="14"/>
  <c r="O156" i="14"/>
  <c r="I156" i="7"/>
  <c r="A157" i="7"/>
  <c r="B157" i="7"/>
  <c r="C157" i="7"/>
  <c r="H157" i="7"/>
  <c r="P157" i="14"/>
  <c r="Q157" i="14"/>
  <c r="R157" i="14"/>
  <c r="S157" i="14"/>
  <c r="T157" i="14"/>
  <c r="U157" i="14"/>
  <c r="V157" i="14"/>
  <c r="W157" i="14"/>
  <c r="X157" i="14"/>
  <c r="Y157" i="14"/>
  <c r="Z157" i="14"/>
  <c r="O157" i="14"/>
  <c r="I157" i="7"/>
  <c r="A158" i="7"/>
  <c r="B158" i="7"/>
  <c r="C158" i="7"/>
  <c r="H158" i="7"/>
  <c r="P158" i="14"/>
  <c r="Q158" i="14"/>
  <c r="R158" i="14"/>
  <c r="S158" i="14"/>
  <c r="T158" i="14"/>
  <c r="U158" i="14"/>
  <c r="V158" i="14"/>
  <c r="W158" i="14"/>
  <c r="X158" i="14"/>
  <c r="Y158" i="14"/>
  <c r="Z158" i="14"/>
  <c r="O158" i="14"/>
  <c r="I158" i="7"/>
  <c r="A159" i="7"/>
  <c r="B159" i="7"/>
  <c r="C159" i="7"/>
  <c r="H159" i="7"/>
  <c r="P159" i="14"/>
  <c r="Q159" i="14"/>
  <c r="R159" i="14"/>
  <c r="S159" i="14"/>
  <c r="T159" i="14"/>
  <c r="U159" i="14"/>
  <c r="V159" i="14"/>
  <c r="W159" i="14"/>
  <c r="X159" i="14"/>
  <c r="Y159" i="14"/>
  <c r="Z159" i="14"/>
  <c r="O159" i="14"/>
  <c r="I159" i="7"/>
  <c r="A160" i="7"/>
  <c r="B160" i="7"/>
  <c r="C160" i="7"/>
  <c r="H160" i="7"/>
  <c r="P160" i="14"/>
  <c r="Q160" i="14"/>
  <c r="R160" i="14"/>
  <c r="S160" i="14"/>
  <c r="T160" i="14"/>
  <c r="U160" i="14"/>
  <c r="V160" i="14"/>
  <c r="W160" i="14"/>
  <c r="X160" i="14"/>
  <c r="Y160" i="14"/>
  <c r="Z160" i="14"/>
  <c r="O160" i="14"/>
  <c r="I160" i="7"/>
  <c r="A161" i="7"/>
  <c r="B161" i="7"/>
  <c r="C161" i="7"/>
  <c r="H161" i="7"/>
  <c r="P161" i="14"/>
  <c r="Q161" i="14"/>
  <c r="R161" i="14"/>
  <c r="S161" i="14"/>
  <c r="T161" i="14"/>
  <c r="U161" i="14"/>
  <c r="V161" i="14"/>
  <c r="W161" i="14"/>
  <c r="X161" i="14"/>
  <c r="Y161" i="14"/>
  <c r="Z161" i="14"/>
  <c r="O161" i="14"/>
  <c r="I161" i="7"/>
  <c r="A162" i="7"/>
  <c r="B162" i="7"/>
  <c r="C162" i="7"/>
  <c r="H162" i="7"/>
  <c r="P162" i="14"/>
  <c r="Q162" i="14"/>
  <c r="R162" i="14"/>
  <c r="S162" i="14"/>
  <c r="T162" i="14"/>
  <c r="U162" i="14"/>
  <c r="V162" i="14"/>
  <c r="W162" i="14"/>
  <c r="X162" i="14"/>
  <c r="Y162" i="14"/>
  <c r="Z162" i="14"/>
  <c r="O162" i="14"/>
  <c r="I162" i="7"/>
  <c r="A163" i="7"/>
  <c r="B163" i="7"/>
  <c r="C163" i="7"/>
  <c r="H163" i="7"/>
  <c r="P163" i="14"/>
  <c r="Q163" i="14"/>
  <c r="R163" i="14"/>
  <c r="S163" i="14"/>
  <c r="T163" i="14"/>
  <c r="U163" i="14"/>
  <c r="V163" i="14"/>
  <c r="W163" i="14"/>
  <c r="X163" i="14"/>
  <c r="Y163" i="14"/>
  <c r="Z163" i="14"/>
  <c r="O163" i="14"/>
  <c r="I163" i="7"/>
  <c r="A164" i="7"/>
  <c r="B164" i="7"/>
  <c r="C164" i="7"/>
  <c r="H164" i="7"/>
  <c r="P164" i="14"/>
  <c r="Q164" i="14"/>
  <c r="R164" i="14"/>
  <c r="S164" i="14"/>
  <c r="T164" i="14"/>
  <c r="U164" i="14"/>
  <c r="V164" i="14"/>
  <c r="W164" i="14"/>
  <c r="X164" i="14"/>
  <c r="Y164" i="14"/>
  <c r="Z164" i="14"/>
  <c r="O164" i="14"/>
  <c r="I164" i="7"/>
  <c r="A165" i="7"/>
  <c r="B165" i="7"/>
  <c r="C165" i="7"/>
  <c r="H165" i="7"/>
  <c r="I165" i="7"/>
  <c r="A166" i="7"/>
  <c r="B166" i="7"/>
  <c r="C166" i="7"/>
  <c r="H166" i="7"/>
  <c r="I166" i="7"/>
  <c r="A167" i="7"/>
  <c r="B167" i="7"/>
  <c r="C167" i="7"/>
  <c r="H167" i="7"/>
  <c r="P167" i="14"/>
  <c r="Q167" i="14"/>
  <c r="R167" i="14"/>
  <c r="S167" i="14"/>
  <c r="T167" i="14"/>
  <c r="U167" i="14"/>
  <c r="V167" i="14"/>
  <c r="W167" i="14"/>
  <c r="X167" i="14"/>
  <c r="Y167" i="14"/>
  <c r="Z167" i="14"/>
  <c r="O167" i="14"/>
  <c r="I167" i="7"/>
  <c r="A168" i="7"/>
  <c r="B168" i="7"/>
  <c r="C168" i="7"/>
  <c r="H168" i="7"/>
  <c r="P168" i="14"/>
  <c r="Q168" i="14"/>
  <c r="R168" i="14"/>
  <c r="S168" i="14"/>
  <c r="T168" i="14"/>
  <c r="U168" i="14"/>
  <c r="V168" i="14"/>
  <c r="W168" i="14"/>
  <c r="X168" i="14"/>
  <c r="Y168" i="14"/>
  <c r="Z168" i="14"/>
  <c r="O168" i="14"/>
  <c r="I168" i="7"/>
  <c r="A169" i="7"/>
  <c r="B169" i="7"/>
  <c r="C169" i="7"/>
  <c r="H169" i="7"/>
  <c r="I169" i="7"/>
  <c r="A170" i="7"/>
  <c r="B170" i="7"/>
  <c r="C170" i="7"/>
  <c r="H170" i="7"/>
  <c r="P170" i="14"/>
  <c r="Q170" i="14"/>
  <c r="R170" i="14"/>
  <c r="S170" i="14"/>
  <c r="T170" i="14"/>
  <c r="U170" i="14"/>
  <c r="V170" i="14"/>
  <c r="W170" i="14"/>
  <c r="X170" i="14"/>
  <c r="Y170" i="14"/>
  <c r="Z170" i="14"/>
  <c r="O170" i="14"/>
  <c r="I170" i="7"/>
  <c r="A171" i="7"/>
  <c r="B171" i="7"/>
  <c r="C171" i="7"/>
  <c r="H171" i="7"/>
  <c r="P171" i="14"/>
  <c r="Q171" i="14"/>
  <c r="R171" i="14"/>
  <c r="S171" i="14"/>
  <c r="T171" i="14"/>
  <c r="U171" i="14"/>
  <c r="V171" i="14"/>
  <c r="W171" i="14"/>
  <c r="X171" i="14"/>
  <c r="Y171" i="14"/>
  <c r="Z171" i="14"/>
  <c r="O171" i="14"/>
  <c r="I171" i="7"/>
  <c r="A172" i="7"/>
  <c r="B172" i="7"/>
  <c r="C172" i="7"/>
  <c r="H172" i="7"/>
  <c r="P172" i="14"/>
  <c r="Q172" i="14"/>
  <c r="R172" i="14"/>
  <c r="S172" i="14"/>
  <c r="T172" i="14"/>
  <c r="U172" i="14"/>
  <c r="V172" i="14"/>
  <c r="W172" i="14"/>
  <c r="X172" i="14"/>
  <c r="Y172" i="14"/>
  <c r="Z172" i="14"/>
  <c r="O172" i="14"/>
  <c r="I172" i="7"/>
  <c r="A173" i="7"/>
  <c r="B173" i="7"/>
  <c r="C173" i="7"/>
  <c r="H173" i="7"/>
  <c r="P173" i="14"/>
  <c r="Q173" i="14"/>
  <c r="R173" i="14"/>
  <c r="S173" i="14"/>
  <c r="T173" i="14"/>
  <c r="U173" i="14"/>
  <c r="V173" i="14"/>
  <c r="W173" i="14"/>
  <c r="X173" i="14"/>
  <c r="Y173" i="14"/>
  <c r="Z173" i="14"/>
  <c r="O173" i="14"/>
  <c r="I173" i="7"/>
  <c r="A174" i="7"/>
  <c r="B174" i="7"/>
  <c r="C174" i="7"/>
  <c r="H174" i="7"/>
  <c r="P174" i="14"/>
  <c r="Q174" i="14"/>
  <c r="R174" i="14"/>
  <c r="S174" i="14"/>
  <c r="T174" i="14"/>
  <c r="U174" i="14"/>
  <c r="V174" i="14"/>
  <c r="W174" i="14"/>
  <c r="X174" i="14"/>
  <c r="Y174" i="14"/>
  <c r="Z174" i="14"/>
  <c r="O174" i="14"/>
  <c r="I174" i="7"/>
  <c r="A175" i="7"/>
  <c r="B175" i="7"/>
  <c r="C175" i="7"/>
  <c r="H175" i="7"/>
  <c r="I175" i="7"/>
  <c r="A176" i="7"/>
  <c r="B176" i="7"/>
  <c r="C176" i="7"/>
  <c r="H176" i="7"/>
  <c r="P176" i="14"/>
  <c r="Q176" i="14"/>
  <c r="R176" i="14"/>
  <c r="S176" i="14"/>
  <c r="T176" i="14"/>
  <c r="U176" i="14"/>
  <c r="V176" i="14"/>
  <c r="W176" i="14"/>
  <c r="X176" i="14"/>
  <c r="Y176" i="14"/>
  <c r="Z176" i="14"/>
  <c r="O176" i="14"/>
  <c r="I176" i="7"/>
  <c r="A177" i="7"/>
  <c r="B177" i="7"/>
  <c r="C177" i="7"/>
  <c r="H177" i="7"/>
  <c r="P177" i="14"/>
  <c r="Q177" i="14"/>
  <c r="R177" i="14"/>
  <c r="S177" i="14"/>
  <c r="T177" i="14"/>
  <c r="U177" i="14"/>
  <c r="V177" i="14"/>
  <c r="W177" i="14"/>
  <c r="X177" i="14"/>
  <c r="Y177" i="14"/>
  <c r="Z177" i="14"/>
  <c r="O177" i="14"/>
  <c r="I177" i="7"/>
  <c r="A178" i="7"/>
  <c r="B178" i="7"/>
  <c r="C178" i="7"/>
  <c r="H178" i="7"/>
  <c r="P178" i="14"/>
  <c r="Q178" i="14"/>
  <c r="R178" i="14"/>
  <c r="S178" i="14"/>
  <c r="T178" i="14"/>
  <c r="U178" i="14"/>
  <c r="V178" i="14"/>
  <c r="W178" i="14"/>
  <c r="X178" i="14"/>
  <c r="Y178" i="14"/>
  <c r="Z178" i="14"/>
  <c r="O178" i="14"/>
  <c r="I178" i="7"/>
  <c r="A179" i="7"/>
  <c r="B179" i="7"/>
  <c r="C179" i="7"/>
  <c r="H179" i="7"/>
  <c r="P179" i="14"/>
  <c r="Q179" i="14"/>
  <c r="R179" i="14"/>
  <c r="S179" i="14"/>
  <c r="T179" i="14"/>
  <c r="U179" i="14"/>
  <c r="V179" i="14"/>
  <c r="W179" i="14"/>
  <c r="X179" i="14"/>
  <c r="Y179" i="14"/>
  <c r="Z179" i="14"/>
  <c r="O179" i="14"/>
  <c r="I179" i="7"/>
  <c r="A180" i="7"/>
  <c r="B180" i="7"/>
  <c r="C180" i="7"/>
  <c r="H180" i="7"/>
  <c r="P180" i="14"/>
  <c r="Q180" i="14"/>
  <c r="R180" i="14"/>
  <c r="S180" i="14"/>
  <c r="T180" i="14"/>
  <c r="U180" i="14"/>
  <c r="V180" i="14"/>
  <c r="W180" i="14"/>
  <c r="X180" i="14"/>
  <c r="Y180" i="14"/>
  <c r="Z180" i="14"/>
  <c r="O180" i="14"/>
  <c r="I180" i="7"/>
  <c r="A181" i="7"/>
  <c r="B181" i="7"/>
  <c r="C181" i="7"/>
  <c r="H181" i="7"/>
  <c r="P181" i="14"/>
  <c r="Q181" i="14"/>
  <c r="R181" i="14"/>
  <c r="S181" i="14"/>
  <c r="T181" i="14"/>
  <c r="U181" i="14"/>
  <c r="V181" i="14"/>
  <c r="W181" i="14"/>
  <c r="X181" i="14"/>
  <c r="Y181" i="14"/>
  <c r="Z181" i="14"/>
  <c r="O181" i="14"/>
  <c r="I181" i="7"/>
  <c r="A182" i="7"/>
  <c r="B182" i="7"/>
  <c r="C182" i="7"/>
  <c r="H182" i="7"/>
  <c r="P182" i="14"/>
  <c r="Q182" i="14"/>
  <c r="R182" i="14"/>
  <c r="S182" i="14"/>
  <c r="T182" i="14"/>
  <c r="U182" i="14"/>
  <c r="V182" i="14"/>
  <c r="W182" i="14"/>
  <c r="X182" i="14"/>
  <c r="Y182" i="14"/>
  <c r="Z182" i="14"/>
  <c r="O182" i="14"/>
  <c r="I182" i="7"/>
  <c r="A183" i="7"/>
  <c r="B183" i="7"/>
  <c r="C183" i="7"/>
  <c r="H183" i="7"/>
  <c r="P183" i="14"/>
  <c r="Q183" i="14"/>
  <c r="R183" i="14"/>
  <c r="S183" i="14"/>
  <c r="T183" i="14"/>
  <c r="U183" i="14"/>
  <c r="V183" i="14"/>
  <c r="W183" i="14"/>
  <c r="X183" i="14"/>
  <c r="Y183" i="14"/>
  <c r="Z183" i="14"/>
  <c r="O183" i="14"/>
  <c r="I183" i="7"/>
  <c r="A184" i="7"/>
  <c r="B184" i="7"/>
  <c r="C184" i="7"/>
  <c r="H184" i="7"/>
  <c r="P184" i="14"/>
  <c r="Q184" i="14"/>
  <c r="R184" i="14"/>
  <c r="S184" i="14"/>
  <c r="T184" i="14"/>
  <c r="U184" i="14"/>
  <c r="V184" i="14"/>
  <c r="W184" i="14"/>
  <c r="X184" i="14"/>
  <c r="Y184" i="14"/>
  <c r="Z184" i="14"/>
  <c r="O184" i="14"/>
  <c r="I184" i="7"/>
  <c r="A185" i="7"/>
  <c r="B185" i="7"/>
  <c r="C185" i="7"/>
  <c r="H185" i="7"/>
  <c r="P185" i="14"/>
  <c r="Q185" i="14"/>
  <c r="R185" i="14"/>
  <c r="S185" i="14"/>
  <c r="T185" i="14"/>
  <c r="U185" i="14"/>
  <c r="V185" i="14"/>
  <c r="W185" i="14"/>
  <c r="X185" i="14"/>
  <c r="Y185" i="14"/>
  <c r="Z185" i="14"/>
  <c r="O185" i="14"/>
  <c r="I185" i="7"/>
  <c r="A186" i="7"/>
  <c r="B186" i="7"/>
  <c r="C186" i="7"/>
  <c r="H186" i="7"/>
  <c r="P186" i="14"/>
  <c r="Q186" i="14"/>
  <c r="R186" i="14"/>
  <c r="S186" i="14"/>
  <c r="T186" i="14"/>
  <c r="U186" i="14"/>
  <c r="V186" i="14"/>
  <c r="W186" i="14"/>
  <c r="X186" i="14"/>
  <c r="Y186" i="14"/>
  <c r="Z186" i="14"/>
  <c r="O186" i="14"/>
  <c r="I186" i="7"/>
  <c r="A187" i="7"/>
  <c r="B187" i="7"/>
  <c r="C187" i="7"/>
  <c r="H187" i="7"/>
  <c r="P187" i="14"/>
  <c r="Q187" i="14"/>
  <c r="R187" i="14"/>
  <c r="S187" i="14"/>
  <c r="T187" i="14"/>
  <c r="U187" i="14"/>
  <c r="V187" i="14"/>
  <c r="W187" i="14"/>
  <c r="X187" i="14"/>
  <c r="Y187" i="14"/>
  <c r="Z187" i="14"/>
  <c r="O187" i="14"/>
  <c r="I187" i="7"/>
  <c r="A188" i="7"/>
  <c r="B188" i="7"/>
  <c r="C188" i="7"/>
  <c r="H188" i="7"/>
  <c r="P188" i="14"/>
  <c r="Q188" i="14"/>
  <c r="R188" i="14"/>
  <c r="S188" i="14"/>
  <c r="T188" i="14"/>
  <c r="U188" i="14"/>
  <c r="V188" i="14"/>
  <c r="W188" i="14"/>
  <c r="X188" i="14"/>
  <c r="Y188" i="14"/>
  <c r="Z188" i="14"/>
  <c r="O188" i="14"/>
  <c r="I188" i="7"/>
  <c r="A189" i="7"/>
  <c r="B189" i="7"/>
  <c r="C189" i="7"/>
  <c r="H189" i="7"/>
  <c r="P189" i="14"/>
  <c r="Q189" i="14"/>
  <c r="R189" i="14"/>
  <c r="S189" i="14"/>
  <c r="T189" i="14"/>
  <c r="U189" i="14"/>
  <c r="V189" i="14"/>
  <c r="W189" i="14"/>
  <c r="X189" i="14"/>
  <c r="Y189" i="14"/>
  <c r="Z189" i="14"/>
  <c r="O189" i="14"/>
  <c r="I189" i="7"/>
  <c r="A190" i="7"/>
  <c r="B190" i="7"/>
  <c r="C190" i="7"/>
  <c r="H190" i="7"/>
  <c r="P190" i="14"/>
  <c r="Q190" i="14"/>
  <c r="R190" i="14"/>
  <c r="S190" i="14"/>
  <c r="T190" i="14"/>
  <c r="U190" i="14"/>
  <c r="V190" i="14"/>
  <c r="W190" i="14"/>
  <c r="X190" i="14"/>
  <c r="Y190" i="14"/>
  <c r="Z190" i="14"/>
  <c r="O190" i="14"/>
  <c r="I190" i="7"/>
  <c r="A191" i="7"/>
  <c r="B191" i="7"/>
  <c r="C191" i="7"/>
  <c r="H191" i="7"/>
  <c r="I191" i="7"/>
  <c r="A192" i="7"/>
  <c r="B192" i="7"/>
  <c r="C192" i="7"/>
  <c r="H192" i="7"/>
  <c r="P192" i="14"/>
  <c r="Q192" i="14"/>
  <c r="R192" i="14"/>
  <c r="S192" i="14"/>
  <c r="T192" i="14"/>
  <c r="U192" i="14"/>
  <c r="V192" i="14"/>
  <c r="W192" i="14"/>
  <c r="X192" i="14"/>
  <c r="Y192" i="14"/>
  <c r="Z192" i="14"/>
  <c r="O192" i="14"/>
  <c r="I192" i="7"/>
  <c r="A193" i="7"/>
  <c r="B193" i="7"/>
  <c r="C193" i="7"/>
  <c r="H193" i="7"/>
  <c r="P193" i="14"/>
  <c r="Q193" i="14"/>
  <c r="R193" i="14"/>
  <c r="S193" i="14"/>
  <c r="T193" i="14"/>
  <c r="U193" i="14"/>
  <c r="V193" i="14"/>
  <c r="W193" i="14"/>
  <c r="X193" i="14"/>
  <c r="Y193" i="14"/>
  <c r="Z193" i="14"/>
  <c r="O193" i="14"/>
  <c r="I193" i="7"/>
  <c r="A194" i="7"/>
  <c r="B194" i="7"/>
  <c r="C194" i="7"/>
  <c r="H194" i="7"/>
  <c r="P194" i="14"/>
  <c r="Q194" i="14"/>
  <c r="R194" i="14"/>
  <c r="S194" i="14"/>
  <c r="T194" i="14"/>
  <c r="U194" i="14"/>
  <c r="V194" i="14"/>
  <c r="W194" i="14"/>
  <c r="X194" i="14"/>
  <c r="Y194" i="14"/>
  <c r="Z194" i="14"/>
  <c r="O194" i="14"/>
  <c r="I194" i="7"/>
  <c r="A195" i="7"/>
  <c r="B195" i="7"/>
  <c r="C195" i="7"/>
  <c r="H195" i="7"/>
  <c r="P195" i="14"/>
  <c r="Q195" i="14"/>
  <c r="R195" i="14"/>
  <c r="S195" i="14"/>
  <c r="T195" i="14"/>
  <c r="U195" i="14"/>
  <c r="V195" i="14"/>
  <c r="W195" i="14"/>
  <c r="X195" i="14"/>
  <c r="Y195" i="14"/>
  <c r="Z195" i="14"/>
  <c r="O195" i="14"/>
  <c r="I195" i="7"/>
  <c r="A196" i="7"/>
  <c r="B196" i="7"/>
  <c r="C196" i="7"/>
  <c r="H196" i="7"/>
  <c r="P196" i="14"/>
  <c r="Q196" i="14"/>
  <c r="R196" i="14"/>
  <c r="S196" i="14"/>
  <c r="T196" i="14"/>
  <c r="U196" i="14"/>
  <c r="V196" i="14"/>
  <c r="W196" i="14"/>
  <c r="X196" i="14"/>
  <c r="Y196" i="14"/>
  <c r="Z196" i="14"/>
  <c r="O196" i="14"/>
  <c r="I196" i="7"/>
  <c r="A197" i="7"/>
  <c r="B197" i="7"/>
  <c r="C197" i="7"/>
  <c r="H197" i="7"/>
  <c r="P197" i="14"/>
  <c r="Q197" i="14"/>
  <c r="R197" i="14"/>
  <c r="S197" i="14"/>
  <c r="T197" i="14"/>
  <c r="U197" i="14"/>
  <c r="V197" i="14"/>
  <c r="W197" i="14"/>
  <c r="X197" i="14"/>
  <c r="Y197" i="14"/>
  <c r="Z197" i="14"/>
  <c r="O197" i="14"/>
  <c r="I197" i="7"/>
  <c r="A198" i="7"/>
  <c r="B198" i="7"/>
  <c r="C198" i="7"/>
  <c r="H198" i="7"/>
  <c r="P198" i="14"/>
  <c r="Q198" i="14"/>
  <c r="R198" i="14"/>
  <c r="S198" i="14"/>
  <c r="T198" i="14"/>
  <c r="U198" i="14"/>
  <c r="V198" i="14"/>
  <c r="W198" i="14"/>
  <c r="X198" i="14"/>
  <c r="Y198" i="14"/>
  <c r="Z198" i="14"/>
  <c r="O198" i="14"/>
  <c r="I198" i="7"/>
  <c r="A199" i="7"/>
  <c r="B199" i="7"/>
  <c r="C199" i="7"/>
  <c r="H199" i="7"/>
  <c r="P199" i="14"/>
  <c r="Q199" i="14"/>
  <c r="R199" i="14"/>
  <c r="S199" i="14"/>
  <c r="T199" i="14"/>
  <c r="U199" i="14"/>
  <c r="V199" i="14"/>
  <c r="W199" i="14"/>
  <c r="X199" i="14"/>
  <c r="Y199" i="14"/>
  <c r="Z199" i="14"/>
  <c r="O199" i="14"/>
  <c r="I199" i="7"/>
  <c r="A200" i="7"/>
  <c r="B200" i="7"/>
  <c r="C200" i="7"/>
  <c r="H200" i="7"/>
  <c r="P200" i="14"/>
  <c r="Q200" i="14"/>
  <c r="R200" i="14"/>
  <c r="S200" i="14"/>
  <c r="T200" i="14"/>
  <c r="U200" i="14"/>
  <c r="V200" i="14"/>
  <c r="W200" i="14"/>
  <c r="X200" i="14"/>
  <c r="Y200" i="14"/>
  <c r="Z200" i="14"/>
  <c r="O200" i="14"/>
  <c r="I200" i="7"/>
  <c r="A201" i="7"/>
  <c r="B201" i="7"/>
  <c r="C201" i="7"/>
  <c r="H201" i="7"/>
  <c r="P201" i="14"/>
  <c r="Q201" i="14"/>
  <c r="R201" i="14"/>
  <c r="S201" i="14"/>
  <c r="T201" i="14"/>
  <c r="U201" i="14"/>
  <c r="V201" i="14"/>
  <c r="W201" i="14"/>
  <c r="X201" i="14"/>
  <c r="Y201" i="14"/>
  <c r="Z201" i="14"/>
  <c r="O201" i="14"/>
  <c r="I201" i="7"/>
  <c r="H36" i="24"/>
  <c r="F36" i="24"/>
  <c r="E36" i="24"/>
  <c r="C36" i="24"/>
  <c r="T35" i="24"/>
  <c r="S35" i="24"/>
  <c r="R35" i="24"/>
  <c r="Q35" i="24"/>
  <c r="P35" i="24"/>
  <c r="O35" i="24"/>
  <c r="N35" i="24"/>
  <c r="H35" i="24"/>
  <c r="G35" i="24"/>
  <c r="F35" i="24"/>
  <c r="D35" i="24"/>
  <c r="C35" i="24"/>
  <c r="B35" i="24"/>
  <c r="T34" i="24"/>
  <c r="S34" i="24"/>
  <c r="R34" i="24"/>
  <c r="Q34" i="24"/>
  <c r="P34" i="24"/>
  <c r="O34" i="24"/>
  <c r="N34" i="24"/>
  <c r="H34" i="24"/>
  <c r="F34" i="24"/>
  <c r="E34" i="24"/>
  <c r="D34" i="24"/>
  <c r="C34" i="24"/>
  <c r="T33" i="24"/>
  <c r="S33" i="24"/>
  <c r="R33" i="24"/>
  <c r="Q33" i="24"/>
  <c r="P33" i="24"/>
  <c r="O33" i="24"/>
  <c r="N33" i="24"/>
  <c r="H33" i="24"/>
  <c r="G33" i="24"/>
  <c r="E33" i="24"/>
  <c r="D33" i="24"/>
  <c r="C33" i="24"/>
  <c r="B33" i="24"/>
  <c r="T32" i="24"/>
  <c r="S32" i="24"/>
  <c r="R32" i="24"/>
  <c r="Q32" i="24"/>
  <c r="P32" i="24"/>
  <c r="O32" i="24"/>
  <c r="N32" i="24"/>
  <c r="H32" i="24"/>
  <c r="G32" i="24"/>
  <c r="F32" i="24"/>
  <c r="E32" i="24"/>
  <c r="D32" i="24"/>
  <c r="C32" i="24"/>
  <c r="B32" i="24"/>
  <c r="T31" i="24"/>
  <c r="S31" i="24"/>
  <c r="R31" i="24"/>
  <c r="Q31" i="24"/>
  <c r="P31" i="24"/>
  <c r="O31" i="24"/>
  <c r="N31" i="24"/>
  <c r="H31" i="24"/>
  <c r="G31" i="24"/>
  <c r="F31" i="24"/>
  <c r="E31" i="24"/>
  <c r="D31" i="24"/>
  <c r="C31" i="24"/>
  <c r="B31" i="24"/>
  <c r="T29" i="24"/>
  <c r="S29" i="24"/>
  <c r="R29" i="24"/>
  <c r="Q29" i="24"/>
  <c r="P29" i="24"/>
  <c r="O29" i="24"/>
  <c r="N29" i="24"/>
  <c r="H29" i="24"/>
  <c r="G29" i="24"/>
  <c r="E29" i="24"/>
  <c r="D29" i="24"/>
  <c r="C29" i="24"/>
  <c r="B29" i="24"/>
  <c r="T28" i="24"/>
  <c r="S28" i="24"/>
  <c r="R28" i="24"/>
  <c r="Q28" i="24"/>
  <c r="P28" i="24"/>
  <c r="O28" i="24"/>
  <c r="N28" i="24"/>
  <c r="H28" i="24"/>
  <c r="G28" i="24"/>
  <c r="F28" i="24"/>
  <c r="E28" i="24"/>
  <c r="D28" i="24"/>
  <c r="C28" i="24"/>
  <c r="B28" i="24"/>
  <c r="T27" i="24"/>
  <c r="S27" i="24"/>
  <c r="R27" i="24"/>
  <c r="Q27" i="24"/>
  <c r="P27" i="24"/>
  <c r="O27" i="24"/>
  <c r="N27" i="24"/>
  <c r="H27" i="24"/>
  <c r="G27" i="24"/>
  <c r="F27" i="24"/>
  <c r="E27" i="24"/>
  <c r="D27" i="24"/>
  <c r="C27" i="24"/>
  <c r="B27" i="24"/>
  <c r="T26" i="24"/>
  <c r="S26" i="24"/>
  <c r="R26" i="24"/>
  <c r="Q26" i="24"/>
  <c r="P26" i="24"/>
  <c r="O26" i="24"/>
  <c r="N26" i="24"/>
  <c r="H26" i="24"/>
  <c r="G26" i="24"/>
  <c r="F26" i="24"/>
  <c r="E26" i="24"/>
  <c r="D26" i="24"/>
  <c r="C26" i="24"/>
  <c r="B26" i="24"/>
  <c r="T25" i="24"/>
  <c r="S25" i="24"/>
  <c r="R25" i="24"/>
  <c r="Q25" i="24"/>
  <c r="P25" i="24"/>
  <c r="O25" i="24"/>
  <c r="N25" i="24"/>
  <c r="H25" i="24"/>
  <c r="G25" i="24"/>
  <c r="F25" i="24"/>
  <c r="E25" i="24"/>
  <c r="D25" i="24"/>
  <c r="C25" i="24"/>
  <c r="B25" i="24"/>
  <c r="T24" i="24"/>
  <c r="S24" i="24"/>
  <c r="R24" i="24"/>
  <c r="Q24" i="24"/>
  <c r="P24" i="24"/>
  <c r="O24" i="24"/>
  <c r="N24" i="24"/>
  <c r="H24" i="24"/>
  <c r="G24" i="24"/>
  <c r="F24" i="24"/>
  <c r="E24" i="24"/>
  <c r="D24" i="24"/>
  <c r="C24" i="24"/>
  <c r="B24" i="24"/>
  <c r="T22" i="24"/>
  <c r="S22" i="24"/>
  <c r="R22" i="24"/>
  <c r="Q22" i="24"/>
  <c r="P22" i="24"/>
  <c r="O22" i="24"/>
  <c r="N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H21" i="24"/>
  <c r="G21" i="24"/>
  <c r="F21" i="24"/>
  <c r="E21" i="24"/>
  <c r="D21" i="24"/>
  <c r="C21" i="24"/>
  <c r="B21" i="24"/>
  <c r="T20" i="24"/>
  <c r="S20" i="24"/>
  <c r="R20" i="24"/>
  <c r="Q20" i="24"/>
  <c r="P20" i="24"/>
  <c r="O20" i="24"/>
  <c r="N20" i="24"/>
  <c r="H20" i="24"/>
  <c r="G20" i="24"/>
  <c r="F20" i="24"/>
  <c r="E20" i="24"/>
  <c r="D20" i="24"/>
  <c r="C20" i="24"/>
  <c r="B20" i="24"/>
  <c r="T19" i="24"/>
  <c r="S19" i="24"/>
  <c r="R19" i="24"/>
  <c r="Q19" i="24"/>
  <c r="P19" i="24"/>
  <c r="O19" i="24"/>
  <c r="N19" i="24"/>
  <c r="H19" i="24"/>
  <c r="G19" i="24"/>
  <c r="F19" i="24"/>
  <c r="E19" i="24"/>
  <c r="D19" i="24"/>
  <c r="C19" i="24"/>
  <c r="B19" i="24"/>
  <c r="T18" i="24"/>
  <c r="S18" i="24"/>
  <c r="R18" i="24"/>
  <c r="Q18" i="24"/>
  <c r="P18" i="24"/>
  <c r="O18" i="24"/>
  <c r="N18" i="24"/>
  <c r="H18" i="24"/>
  <c r="G18" i="24"/>
  <c r="F18" i="24"/>
  <c r="E18" i="24"/>
  <c r="D18" i="24"/>
  <c r="C18" i="24"/>
  <c r="B18" i="24"/>
  <c r="T17" i="24"/>
  <c r="S17" i="24"/>
  <c r="R17" i="24"/>
  <c r="Q17" i="24"/>
  <c r="P17" i="24"/>
  <c r="O17" i="24"/>
  <c r="N17" i="24"/>
  <c r="H17" i="24"/>
  <c r="G17" i="24"/>
  <c r="F17" i="24"/>
  <c r="E17" i="24"/>
  <c r="D17" i="24"/>
  <c r="C17" i="24"/>
  <c r="B17" i="24"/>
  <c r="T15" i="24"/>
  <c r="S15" i="24"/>
  <c r="R15" i="24"/>
  <c r="Q15" i="24"/>
  <c r="P15" i="24"/>
  <c r="O15" i="24"/>
  <c r="N15" i="24"/>
  <c r="H15" i="24"/>
  <c r="G15" i="24"/>
  <c r="F15" i="24"/>
  <c r="E15" i="24"/>
  <c r="D15" i="24"/>
  <c r="C15" i="24"/>
  <c r="B15" i="24"/>
  <c r="T14" i="24"/>
  <c r="S14" i="24"/>
  <c r="R14" i="24"/>
  <c r="Q14" i="24"/>
  <c r="P14" i="24"/>
  <c r="O14" i="24"/>
  <c r="N14" i="24"/>
  <c r="H14" i="24"/>
  <c r="G14" i="24"/>
  <c r="F14" i="24"/>
  <c r="E14" i="24"/>
  <c r="D14" i="24"/>
  <c r="C14" i="24"/>
  <c r="B14" i="24"/>
  <c r="T13" i="24"/>
  <c r="S13" i="24"/>
  <c r="R13" i="24"/>
  <c r="Q13" i="24"/>
  <c r="P13" i="24"/>
  <c r="O13" i="24"/>
  <c r="N13" i="24"/>
  <c r="H13" i="24"/>
  <c r="G13" i="24"/>
  <c r="F13" i="24"/>
  <c r="E13" i="24"/>
  <c r="D13" i="24"/>
  <c r="C13" i="24"/>
  <c r="B13" i="24"/>
  <c r="T12" i="24"/>
  <c r="S12" i="24"/>
  <c r="R12" i="24"/>
  <c r="Q12" i="24"/>
  <c r="P12" i="24"/>
  <c r="O12" i="24"/>
  <c r="N12" i="24"/>
  <c r="H12" i="24"/>
  <c r="G12" i="24"/>
  <c r="F12" i="24"/>
  <c r="E12" i="24"/>
  <c r="D12" i="24"/>
  <c r="C12" i="24"/>
  <c r="B12" i="24"/>
  <c r="T11" i="24"/>
  <c r="S11" i="24"/>
  <c r="R11" i="24"/>
  <c r="Q11" i="24"/>
  <c r="P11" i="24"/>
  <c r="O11" i="24"/>
  <c r="N11" i="24"/>
  <c r="H11" i="24"/>
  <c r="G11" i="24"/>
  <c r="F11" i="24"/>
  <c r="E11" i="24"/>
  <c r="D11" i="24"/>
  <c r="C11" i="24"/>
  <c r="B11" i="24"/>
  <c r="T10" i="24"/>
  <c r="S10" i="24"/>
  <c r="R10" i="24"/>
  <c r="Q10" i="24"/>
  <c r="P10" i="24"/>
  <c r="O10" i="24"/>
  <c r="N10" i="24"/>
  <c r="H10" i="24"/>
  <c r="G10" i="24"/>
  <c r="F10" i="24"/>
  <c r="E10" i="24"/>
  <c r="D10" i="24"/>
  <c r="C10" i="24"/>
  <c r="B10" i="24"/>
  <c r="T8" i="24"/>
  <c r="G2" i="24"/>
  <c r="S8" i="24"/>
  <c r="F2" i="24"/>
  <c r="R8" i="24"/>
  <c r="E2" i="24"/>
  <c r="Q8" i="24"/>
  <c r="D2" i="24"/>
  <c r="P8" i="24"/>
  <c r="C2" i="24"/>
  <c r="O8" i="24"/>
  <c r="B2" i="24"/>
  <c r="N8" i="24"/>
  <c r="H8" i="24"/>
  <c r="G8" i="24"/>
  <c r="F8" i="24"/>
  <c r="E8" i="24"/>
  <c r="D8" i="24"/>
  <c r="C8" i="24"/>
  <c r="B8" i="24"/>
  <c r="T7" i="24"/>
  <c r="S7" i="24"/>
  <c r="R7" i="24"/>
  <c r="Q7" i="24"/>
  <c r="P7" i="24"/>
  <c r="O7" i="24"/>
  <c r="N7" i="24"/>
  <c r="H7" i="24"/>
  <c r="G7" i="24"/>
  <c r="F7" i="24"/>
  <c r="E7" i="24"/>
  <c r="D7" i="24"/>
  <c r="C7" i="24"/>
  <c r="B7" i="24"/>
  <c r="T6" i="24"/>
  <c r="S6" i="24"/>
  <c r="R6" i="24"/>
  <c r="Q6" i="24"/>
  <c r="P6" i="24"/>
  <c r="O6" i="24"/>
  <c r="N6" i="24"/>
  <c r="H6" i="24"/>
  <c r="G6" i="24"/>
  <c r="F6" i="24"/>
  <c r="E6" i="24"/>
  <c r="D6" i="24"/>
  <c r="C6" i="24"/>
  <c r="B6" i="24"/>
  <c r="T5" i="24"/>
  <c r="S5" i="24"/>
  <c r="R5" i="24"/>
  <c r="Q5" i="24"/>
  <c r="P5" i="24"/>
  <c r="O5" i="24"/>
  <c r="N5" i="24"/>
  <c r="H5" i="24"/>
  <c r="G5" i="24"/>
  <c r="F5" i="24"/>
  <c r="E5" i="24"/>
  <c r="D5" i="24"/>
  <c r="C5" i="24"/>
  <c r="B5" i="24"/>
  <c r="T4" i="24"/>
  <c r="S4" i="24"/>
  <c r="R4" i="24"/>
  <c r="Q4" i="24"/>
  <c r="P4" i="24"/>
  <c r="O4" i="24"/>
  <c r="N4" i="24"/>
  <c r="H4" i="24"/>
  <c r="G4" i="24"/>
  <c r="F4" i="24"/>
  <c r="E4" i="24"/>
  <c r="D4" i="24"/>
  <c r="C4" i="24"/>
  <c r="B4" i="24"/>
  <c r="T3" i="24"/>
  <c r="S3" i="24"/>
  <c r="R3" i="24"/>
  <c r="Q3" i="24"/>
  <c r="P3" i="24"/>
  <c r="O3" i="24"/>
  <c r="N3" i="24"/>
  <c r="H3" i="24"/>
  <c r="G3" i="24"/>
  <c r="F3" i="24"/>
  <c r="E3" i="24"/>
  <c r="D3" i="24"/>
  <c r="C3" i="24"/>
  <c r="B3" i="24"/>
  <c r="H2" i="24"/>
  <c r="I2" i="6"/>
  <c r="B9" i="6"/>
  <c r="C9" i="6"/>
  <c r="D9" i="6"/>
  <c r="E9" i="6"/>
  <c r="F9" i="6"/>
  <c r="G9" i="6"/>
  <c r="H9" i="6"/>
  <c r="B16" i="6"/>
  <c r="C16" i="6"/>
  <c r="D16" i="6"/>
  <c r="E16" i="6"/>
  <c r="F16" i="6"/>
  <c r="G16" i="6"/>
  <c r="H16" i="6"/>
  <c r="B23" i="6"/>
  <c r="C23" i="6"/>
  <c r="O26" i="6"/>
  <c r="C26" i="6"/>
  <c r="O29" i="6"/>
  <c r="C29" i="6"/>
  <c r="B1" i="7"/>
  <c r="J2" i="7"/>
  <c r="J3" i="7"/>
  <c r="J4" i="7"/>
  <c r="I2" i="23"/>
  <c r="B9" i="23"/>
  <c r="C9" i="23"/>
  <c r="D9" i="23"/>
  <c r="E9" i="23"/>
  <c r="F9" i="23"/>
  <c r="G9" i="23"/>
  <c r="H9" i="23"/>
  <c r="B16" i="23"/>
  <c r="C16" i="23"/>
  <c r="D16" i="23"/>
  <c r="E16" i="23"/>
  <c r="F16" i="23"/>
  <c r="G16" i="23"/>
  <c r="H16" i="23"/>
  <c r="B23" i="23"/>
  <c r="C23" i="23"/>
  <c r="D23" i="23"/>
  <c r="E23" i="23"/>
  <c r="F23" i="23"/>
  <c r="R24" i="23"/>
  <c r="O2" i="14"/>
  <c r="A9" i="14"/>
  <c r="A16" i="14"/>
  <c r="A23" i="14"/>
  <c r="A30" i="14"/>
  <c r="A37" i="14"/>
  <c r="A44" i="14"/>
  <c r="A48" i="14"/>
  <c r="A51" i="14"/>
  <c r="A58" i="14"/>
  <c r="A65" i="14"/>
  <c r="A71" i="14"/>
  <c r="A78" i="14"/>
  <c r="A85" i="14"/>
  <c r="A92" i="14"/>
  <c r="A99" i="14"/>
  <c r="A106" i="14"/>
  <c r="A113" i="14"/>
  <c r="A118" i="14"/>
  <c r="A125" i="14"/>
  <c r="A132" i="14"/>
  <c r="A139" i="14"/>
  <c r="O140" i="14"/>
  <c r="O141" i="14"/>
  <c r="A146" i="14"/>
  <c r="A152" i="14"/>
  <c r="A158" i="14"/>
  <c r="A164" i="14"/>
  <c r="O165" i="14"/>
  <c r="O166" i="14"/>
  <c r="O169" i="14"/>
  <c r="A170" i="14"/>
  <c r="A174" i="14"/>
  <c r="O175" i="14"/>
  <c r="A181" i="14"/>
  <c r="A188" i="14"/>
  <c r="A192" i="14"/>
  <c r="P202" i="14"/>
  <c r="Q202" i="14"/>
  <c r="R202" i="14"/>
  <c r="S202" i="14"/>
  <c r="T202" i="14"/>
  <c r="U202" i="14"/>
  <c r="V202" i="14"/>
  <c r="W202" i="14"/>
  <c r="X202" i="14"/>
  <c r="Y202" i="14"/>
  <c r="Z202" i="14"/>
  <c r="O202" i="14"/>
  <c r="G23" i="23"/>
  <c r="H23" i="23"/>
  <c r="B30" i="23"/>
  <c r="C30" i="23"/>
  <c r="D30" i="23"/>
  <c r="E30" i="23"/>
  <c r="F30" i="23"/>
  <c r="G30" i="23"/>
  <c r="H30" i="23"/>
  <c r="T36" i="23"/>
  <c r="S36" i="23"/>
  <c r="R36" i="23"/>
  <c r="Q36" i="23"/>
  <c r="P36" i="23"/>
  <c r="O36" i="23"/>
  <c r="N36" i="23"/>
  <c r="H36" i="23"/>
  <c r="G36" i="23"/>
  <c r="F36" i="23"/>
  <c r="E36" i="23"/>
  <c r="D36" i="23"/>
  <c r="C36" i="23"/>
  <c r="B36" i="23"/>
  <c r="T35" i="23"/>
  <c r="S35" i="23"/>
  <c r="R35" i="23"/>
  <c r="Q35" i="23"/>
  <c r="P35" i="23"/>
  <c r="O35" i="23"/>
  <c r="N35" i="23"/>
  <c r="H35" i="23"/>
  <c r="G35" i="23"/>
  <c r="F35" i="23"/>
  <c r="E35" i="23"/>
  <c r="D35" i="23"/>
  <c r="C35" i="23"/>
  <c r="B35" i="23"/>
  <c r="T34" i="23"/>
  <c r="S34" i="23"/>
  <c r="R34" i="23"/>
  <c r="Q34" i="23"/>
  <c r="P34" i="23"/>
  <c r="O34" i="23"/>
  <c r="N34" i="23"/>
  <c r="H34" i="23"/>
  <c r="G34" i="23"/>
  <c r="F34" i="23"/>
  <c r="E34" i="23"/>
  <c r="D34" i="23"/>
  <c r="C34" i="23"/>
  <c r="B34" i="23"/>
  <c r="T33" i="23"/>
  <c r="S33" i="23"/>
  <c r="R33" i="23"/>
  <c r="Q33" i="23"/>
  <c r="P33" i="23"/>
  <c r="O33" i="23"/>
  <c r="N33" i="23"/>
  <c r="H33" i="23"/>
  <c r="G33" i="23"/>
  <c r="F33" i="23"/>
  <c r="E33" i="23"/>
  <c r="D33" i="23"/>
  <c r="C33" i="23"/>
  <c r="B33" i="23"/>
  <c r="T32" i="23"/>
  <c r="S32" i="23"/>
  <c r="R32" i="23"/>
  <c r="Q32" i="23"/>
  <c r="P32" i="23"/>
  <c r="O32" i="23"/>
  <c r="N32" i="23"/>
  <c r="H32" i="23"/>
  <c r="G32" i="23"/>
  <c r="F32" i="23"/>
  <c r="E32" i="23"/>
  <c r="D32" i="23"/>
  <c r="C32" i="23"/>
  <c r="B32" i="23"/>
  <c r="T31" i="23"/>
  <c r="S31" i="23"/>
  <c r="R31" i="23"/>
  <c r="Q31" i="23"/>
  <c r="P31" i="23"/>
  <c r="O31" i="23"/>
  <c r="N31" i="23"/>
  <c r="H31" i="23"/>
  <c r="G31" i="23"/>
  <c r="D31" i="23"/>
  <c r="C31" i="23"/>
  <c r="B31" i="23"/>
  <c r="T29" i="23"/>
  <c r="S29" i="23"/>
  <c r="R29" i="23"/>
  <c r="Q29" i="23"/>
  <c r="P29" i="23"/>
  <c r="O29" i="23"/>
  <c r="N29" i="23"/>
  <c r="H29" i="23"/>
  <c r="G29" i="23"/>
  <c r="F29" i="23"/>
  <c r="E29" i="23"/>
  <c r="D29" i="23"/>
  <c r="C29" i="23"/>
  <c r="B29" i="23"/>
  <c r="T28" i="23"/>
  <c r="S28" i="23"/>
  <c r="R28" i="23"/>
  <c r="Q28" i="23"/>
  <c r="P28" i="23"/>
  <c r="O28" i="23"/>
  <c r="N28" i="23"/>
  <c r="H28" i="23"/>
  <c r="G28" i="23"/>
  <c r="F28" i="23"/>
  <c r="E28" i="23"/>
  <c r="D28" i="23"/>
  <c r="C28" i="23"/>
  <c r="B28" i="23"/>
  <c r="T27" i="23"/>
  <c r="S27" i="23"/>
  <c r="R27" i="23"/>
  <c r="Q27" i="23"/>
  <c r="P27" i="23"/>
  <c r="O27" i="23"/>
  <c r="N27" i="23"/>
  <c r="H27" i="23"/>
  <c r="G27" i="23"/>
  <c r="F27" i="23"/>
  <c r="E27" i="23"/>
  <c r="D27" i="23"/>
  <c r="C27" i="23"/>
  <c r="B27" i="23"/>
  <c r="T26" i="23"/>
  <c r="S26" i="23"/>
  <c r="R26" i="23"/>
  <c r="Q26" i="23"/>
  <c r="P26" i="23"/>
  <c r="O26" i="23"/>
  <c r="N26" i="23"/>
  <c r="H26" i="23"/>
  <c r="G26" i="23"/>
  <c r="E26" i="23"/>
  <c r="D26" i="23"/>
  <c r="C26" i="23"/>
  <c r="B26" i="23"/>
  <c r="T25" i="23"/>
  <c r="S25" i="23"/>
  <c r="R25" i="23"/>
  <c r="Q25" i="23"/>
  <c r="P25" i="23"/>
  <c r="O25" i="23"/>
  <c r="N25" i="23"/>
  <c r="H25" i="23"/>
  <c r="G25" i="23"/>
  <c r="F25" i="23"/>
  <c r="E25" i="23"/>
  <c r="D25" i="23"/>
  <c r="C25" i="23"/>
  <c r="B25" i="23"/>
  <c r="T24" i="23"/>
  <c r="S24" i="23"/>
  <c r="Q24" i="23"/>
  <c r="P24" i="23"/>
  <c r="O24" i="23"/>
  <c r="N24" i="23"/>
  <c r="H24" i="23"/>
  <c r="G24" i="23"/>
  <c r="E24" i="23"/>
  <c r="D24" i="23"/>
  <c r="C24" i="23"/>
  <c r="B24" i="23"/>
  <c r="T22" i="23"/>
  <c r="S22" i="23"/>
  <c r="R22" i="23"/>
  <c r="Q22" i="23"/>
  <c r="P22" i="23"/>
  <c r="O22" i="23"/>
  <c r="N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H21" i="23"/>
  <c r="G21" i="23"/>
  <c r="F21" i="23"/>
  <c r="E21" i="23"/>
  <c r="D21" i="23"/>
  <c r="C21" i="23"/>
  <c r="B21" i="23"/>
  <c r="T20" i="23"/>
  <c r="S20" i="23"/>
  <c r="R20" i="23"/>
  <c r="Q20" i="23"/>
  <c r="P20" i="23"/>
  <c r="O20" i="23"/>
  <c r="N20" i="23"/>
  <c r="H20" i="23"/>
  <c r="G20" i="23"/>
  <c r="F20" i="23"/>
  <c r="E20" i="23"/>
  <c r="D20" i="23"/>
  <c r="C20" i="23"/>
  <c r="B20" i="23"/>
  <c r="T19" i="23"/>
  <c r="S19" i="23"/>
  <c r="R19" i="23"/>
  <c r="Q19" i="23"/>
  <c r="P19" i="23"/>
  <c r="O19" i="23"/>
  <c r="N19" i="23"/>
  <c r="H19" i="23"/>
  <c r="G19" i="23"/>
  <c r="F19" i="23"/>
  <c r="E19" i="23"/>
  <c r="D19" i="23"/>
  <c r="C19" i="23"/>
  <c r="B19" i="23"/>
  <c r="T18" i="23"/>
  <c r="S18" i="23"/>
  <c r="R18" i="23"/>
  <c r="Q18" i="23"/>
  <c r="P18" i="23"/>
  <c r="O18" i="23"/>
  <c r="N18" i="23"/>
  <c r="H18" i="23"/>
  <c r="G18" i="23"/>
  <c r="F18" i="23"/>
  <c r="E18" i="23"/>
  <c r="D18" i="23"/>
  <c r="C18" i="23"/>
  <c r="B18" i="23"/>
  <c r="T17" i="23"/>
  <c r="S17" i="23"/>
  <c r="R17" i="23"/>
  <c r="Q17" i="23"/>
  <c r="P17" i="23"/>
  <c r="O17" i="23"/>
  <c r="N17" i="23"/>
  <c r="H17" i="23"/>
  <c r="G17" i="23"/>
  <c r="F17" i="23"/>
  <c r="E17" i="23"/>
  <c r="D17" i="23"/>
  <c r="C17" i="23"/>
  <c r="B17" i="23"/>
  <c r="T15" i="23"/>
  <c r="S15" i="23"/>
  <c r="R15" i="23"/>
  <c r="Q15" i="23"/>
  <c r="P15" i="23"/>
  <c r="O15" i="23"/>
  <c r="N15" i="23"/>
  <c r="H15" i="23"/>
  <c r="G15" i="23"/>
  <c r="F15" i="23"/>
  <c r="E15" i="23"/>
  <c r="D15" i="23"/>
  <c r="C15" i="23"/>
  <c r="B15" i="23"/>
  <c r="T14" i="23"/>
  <c r="S14" i="23"/>
  <c r="R14" i="23"/>
  <c r="Q14" i="23"/>
  <c r="P14" i="23"/>
  <c r="O14" i="23"/>
  <c r="N14" i="23"/>
  <c r="H14" i="23"/>
  <c r="G14" i="23"/>
  <c r="F14" i="23"/>
  <c r="E14" i="23"/>
  <c r="D14" i="23"/>
  <c r="C14" i="23"/>
  <c r="B14" i="23"/>
  <c r="T13" i="23"/>
  <c r="S13" i="23"/>
  <c r="R13" i="23"/>
  <c r="Q13" i="23"/>
  <c r="P13" i="23"/>
  <c r="O13" i="23"/>
  <c r="N13" i="23"/>
  <c r="H13" i="23"/>
  <c r="G13" i="23"/>
  <c r="F13" i="23"/>
  <c r="E13" i="23"/>
  <c r="D13" i="23"/>
  <c r="C13" i="23"/>
  <c r="B13" i="23"/>
  <c r="T12" i="23"/>
  <c r="S12" i="23"/>
  <c r="R12" i="23"/>
  <c r="Q12" i="23"/>
  <c r="P12" i="23"/>
  <c r="O12" i="23"/>
  <c r="N12" i="23"/>
  <c r="H12" i="23"/>
  <c r="G12" i="23"/>
  <c r="F12" i="23"/>
  <c r="E12" i="23"/>
  <c r="D12" i="23"/>
  <c r="C12" i="23"/>
  <c r="B12" i="23"/>
  <c r="T11" i="23"/>
  <c r="S11" i="23"/>
  <c r="R11" i="23"/>
  <c r="Q11" i="23"/>
  <c r="P11" i="23"/>
  <c r="O11" i="23"/>
  <c r="N11" i="23"/>
  <c r="H11" i="23"/>
  <c r="G11" i="23"/>
  <c r="F11" i="23"/>
  <c r="E11" i="23"/>
  <c r="D11" i="23"/>
  <c r="C11" i="23"/>
  <c r="B11" i="23"/>
  <c r="T10" i="23"/>
  <c r="S10" i="23"/>
  <c r="R10" i="23"/>
  <c r="Q10" i="23"/>
  <c r="P10" i="23"/>
  <c r="O10" i="23"/>
  <c r="N10" i="23"/>
  <c r="H10" i="23"/>
  <c r="G10" i="23"/>
  <c r="F10" i="23"/>
  <c r="E10" i="23"/>
  <c r="D10" i="23"/>
  <c r="C10" i="23"/>
  <c r="B10" i="23"/>
  <c r="T8" i="23"/>
  <c r="G2" i="23"/>
  <c r="S8" i="23"/>
  <c r="F2" i="23"/>
  <c r="R8" i="23"/>
  <c r="E2" i="23"/>
  <c r="Q8" i="23"/>
  <c r="D2" i="23"/>
  <c r="P8" i="23"/>
  <c r="C2" i="23"/>
  <c r="O8" i="23"/>
  <c r="B2" i="23"/>
  <c r="N8" i="23"/>
  <c r="H8" i="23"/>
  <c r="G8" i="23"/>
  <c r="F8" i="23"/>
  <c r="E8" i="23"/>
  <c r="D8" i="23"/>
  <c r="C8" i="23"/>
  <c r="B8" i="23"/>
  <c r="T7" i="23"/>
  <c r="S7" i="23"/>
  <c r="R7" i="23"/>
  <c r="Q7" i="23"/>
  <c r="P7" i="23"/>
  <c r="O7" i="23"/>
  <c r="N7" i="23"/>
  <c r="H7" i="23"/>
  <c r="G7" i="23"/>
  <c r="F7" i="23"/>
  <c r="E7" i="23"/>
  <c r="D7" i="23"/>
  <c r="C7" i="23"/>
  <c r="B7" i="23"/>
  <c r="T6" i="23"/>
  <c r="S6" i="23"/>
  <c r="R6" i="23"/>
  <c r="Q6" i="23"/>
  <c r="P6" i="23"/>
  <c r="O6" i="23"/>
  <c r="N6" i="23"/>
  <c r="H6" i="23"/>
  <c r="G6" i="23"/>
  <c r="F6" i="23"/>
  <c r="E6" i="23"/>
  <c r="D6" i="23"/>
  <c r="C6" i="23"/>
  <c r="B6" i="23"/>
  <c r="T5" i="23"/>
  <c r="S5" i="23"/>
  <c r="R5" i="23"/>
  <c r="Q5" i="23"/>
  <c r="P5" i="23"/>
  <c r="O5" i="23"/>
  <c r="N5" i="23"/>
  <c r="H5" i="23"/>
  <c r="G5" i="23"/>
  <c r="F5" i="23"/>
  <c r="E5" i="23"/>
  <c r="D5" i="23"/>
  <c r="C5" i="23"/>
  <c r="B5" i="23"/>
  <c r="T4" i="23"/>
  <c r="S4" i="23"/>
  <c r="R4" i="23"/>
  <c r="Q4" i="23"/>
  <c r="P4" i="23"/>
  <c r="O4" i="23"/>
  <c r="N4" i="23"/>
  <c r="H4" i="23"/>
  <c r="G4" i="23"/>
  <c r="F4" i="23"/>
  <c r="E4" i="23"/>
  <c r="D4" i="23"/>
  <c r="C4" i="23"/>
  <c r="B4" i="23"/>
  <c r="T3" i="23"/>
  <c r="S3" i="23"/>
  <c r="R3" i="23"/>
  <c r="Q3" i="23"/>
  <c r="P3" i="23"/>
  <c r="O3" i="23"/>
  <c r="N3" i="23"/>
  <c r="H3" i="23"/>
  <c r="G3" i="23"/>
  <c r="F3" i="23"/>
  <c r="E3" i="23"/>
  <c r="D3" i="23"/>
  <c r="C3" i="23"/>
  <c r="B3" i="23"/>
  <c r="H2" i="23"/>
  <c r="I2" i="22"/>
  <c r="B9" i="22"/>
  <c r="C9" i="22"/>
  <c r="D9" i="22"/>
  <c r="E9" i="22"/>
  <c r="F9" i="22"/>
  <c r="G9" i="22"/>
  <c r="H9" i="22"/>
  <c r="B16" i="22"/>
  <c r="C16" i="22"/>
  <c r="D16" i="22"/>
  <c r="E16" i="22"/>
  <c r="F16" i="22"/>
  <c r="G16" i="22"/>
  <c r="H16" i="22"/>
  <c r="B23" i="22"/>
  <c r="C23" i="22"/>
  <c r="D23" i="22"/>
  <c r="E23" i="22"/>
  <c r="F23" i="22"/>
  <c r="G23" i="22"/>
  <c r="H23" i="22"/>
  <c r="B30" i="22"/>
  <c r="C30" i="22"/>
  <c r="D30" i="22"/>
  <c r="E30" i="22"/>
  <c r="F30" i="22"/>
  <c r="G30" i="22"/>
  <c r="H30" i="22"/>
  <c r="T36" i="22"/>
  <c r="S36" i="22"/>
  <c r="R36" i="22"/>
  <c r="Q36" i="22"/>
  <c r="P36" i="22"/>
  <c r="O36" i="22"/>
  <c r="N36" i="22"/>
  <c r="F36" i="22"/>
  <c r="E36" i="22"/>
  <c r="C36" i="22"/>
  <c r="T35" i="22"/>
  <c r="S35" i="22"/>
  <c r="R35" i="22"/>
  <c r="Q35" i="22"/>
  <c r="P35" i="22"/>
  <c r="O35" i="22"/>
  <c r="N35" i="22"/>
  <c r="G35" i="22"/>
  <c r="F35" i="22"/>
  <c r="D35" i="22"/>
  <c r="C35" i="22"/>
  <c r="T34" i="22"/>
  <c r="S34" i="22"/>
  <c r="R34" i="22"/>
  <c r="Q34" i="22"/>
  <c r="P34" i="22"/>
  <c r="O34" i="22"/>
  <c r="N34" i="22"/>
  <c r="C34" i="22"/>
  <c r="T33" i="22"/>
  <c r="S33" i="22"/>
  <c r="R33" i="22"/>
  <c r="Q33" i="22"/>
  <c r="P33" i="22"/>
  <c r="O33" i="22"/>
  <c r="N33" i="22"/>
  <c r="T32" i="22"/>
  <c r="S32" i="22"/>
  <c r="R32" i="22"/>
  <c r="Q32" i="22"/>
  <c r="P32" i="22"/>
  <c r="O32" i="22"/>
  <c r="N32" i="22"/>
  <c r="H32" i="22"/>
  <c r="G32" i="22"/>
  <c r="F32" i="22"/>
  <c r="E32" i="22"/>
  <c r="D32" i="22"/>
  <c r="C32" i="22"/>
  <c r="B32" i="22"/>
  <c r="T31" i="22"/>
  <c r="S31" i="22"/>
  <c r="R31" i="22"/>
  <c r="Q31" i="22"/>
  <c r="P31" i="22"/>
  <c r="O31" i="22"/>
  <c r="N31" i="22"/>
  <c r="H31" i="22"/>
  <c r="G31" i="22"/>
  <c r="F31" i="22"/>
  <c r="E31" i="22"/>
  <c r="D31" i="22"/>
  <c r="C31" i="22"/>
  <c r="B31" i="22"/>
  <c r="T29" i="22"/>
  <c r="S29" i="22"/>
  <c r="R29" i="22"/>
  <c r="Q29" i="22"/>
  <c r="P29" i="22"/>
  <c r="O29" i="22"/>
  <c r="N29" i="22"/>
  <c r="H29" i="22"/>
  <c r="G29" i="22"/>
  <c r="F29" i="22"/>
  <c r="E29" i="22"/>
  <c r="B29" i="22"/>
  <c r="T28" i="22"/>
  <c r="S28" i="22"/>
  <c r="R28" i="22"/>
  <c r="Q28" i="22"/>
  <c r="P28" i="22"/>
  <c r="O28" i="22"/>
  <c r="N28" i="22"/>
  <c r="H28" i="22"/>
  <c r="G28" i="22"/>
  <c r="F28" i="22"/>
  <c r="E28" i="22"/>
  <c r="D28" i="22"/>
  <c r="C28" i="22"/>
  <c r="B28" i="22"/>
  <c r="T27" i="22"/>
  <c r="S27" i="22"/>
  <c r="R27" i="22"/>
  <c r="Q27" i="22"/>
  <c r="P27" i="22"/>
  <c r="O27" i="22"/>
  <c r="N27" i="22"/>
  <c r="F27" i="22"/>
  <c r="E27" i="22"/>
  <c r="T26" i="22"/>
  <c r="S26" i="22"/>
  <c r="R26" i="22"/>
  <c r="Q26" i="22"/>
  <c r="P26" i="22"/>
  <c r="O26" i="22"/>
  <c r="N26" i="22"/>
  <c r="F26" i="22"/>
  <c r="E26" i="22"/>
  <c r="T25" i="22"/>
  <c r="S25" i="22"/>
  <c r="R25" i="22"/>
  <c r="Q25" i="22"/>
  <c r="P25" i="22"/>
  <c r="O25" i="22"/>
  <c r="N25" i="22"/>
  <c r="H25" i="22"/>
  <c r="G25" i="22"/>
  <c r="F25" i="22"/>
  <c r="E25" i="22"/>
  <c r="D25" i="22"/>
  <c r="C25" i="22"/>
  <c r="B25" i="22"/>
  <c r="T24" i="22"/>
  <c r="S24" i="22"/>
  <c r="R24" i="22"/>
  <c r="Q24" i="22"/>
  <c r="P24" i="22"/>
  <c r="O24" i="22"/>
  <c r="N24" i="22"/>
  <c r="H24" i="22"/>
  <c r="G24" i="22"/>
  <c r="F24" i="22"/>
  <c r="E24" i="22"/>
  <c r="D24" i="22"/>
  <c r="C24" i="22"/>
  <c r="B24" i="22"/>
  <c r="T22" i="22"/>
  <c r="S22" i="22"/>
  <c r="R22" i="22"/>
  <c r="Q22" i="22"/>
  <c r="P22" i="22"/>
  <c r="O22" i="22"/>
  <c r="N22" i="22"/>
  <c r="C22" i="22"/>
  <c r="B22" i="22"/>
  <c r="T21" i="22"/>
  <c r="S21" i="22"/>
  <c r="R21" i="22"/>
  <c r="Q21" i="22"/>
  <c r="P21" i="22"/>
  <c r="O21" i="22"/>
  <c r="N21" i="22"/>
  <c r="H21" i="22"/>
  <c r="G21" i="22"/>
  <c r="F21" i="22"/>
  <c r="E21" i="22"/>
  <c r="D21" i="22"/>
  <c r="C21" i="22"/>
  <c r="B21" i="22"/>
  <c r="T20" i="22"/>
  <c r="S20" i="22"/>
  <c r="R20" i="22"/>
  <c r="Q20" i="22"/>
  <c r="P20" i="22"/>
  <c r="O20" i="22"/>
  <c r="N20" i="22"/>
  <c r="E20" i="22"/>
  <c r="C20" i="22"/>
  <c r="B20" i="22"/>
  <c r="T19" i="22"/>
  <c r="S19" i="22"/>
  <c r="R19" i="22"/>
  <c r="Q19" i="22"/>
  <c r="P19" i="22"/>
  <c r="O19" i="22"/>
  <c r="N19" i="22"/>
  <c r="E19" i="22"/>
  <c r="C19" i="22"/>
  <c r="B19" i="22"/>
  <c r="T18" i="22"/>
  <c r="S18" i="22"/>
  <c r="R18" i="22"/>
  <c r="Q18" i="22"/>
  <c r="P18" i="22"/>
  <c r="O18" i="22"/>
  <c r="N18" i="22"/>
  <c r="F18" i="22"/>
  <c r="E18" i="22"/>
  <c r="D18" i="22"/>
  <c r="C18" i="22"/>
  <c r="B18" i="22"/>
  <c r="T17" i="22"/>
  <c r="S17" i="22"/>
  <c r="R17" i="22"/>
  <c r="Q17" i="22"/>
  <c r="P17" i="22"/>
  <c r="O17" i="22"/>
  <c r="N17" i="22"/>
  <c r="H17" i="22"/>
  <c r="G17" i="22"/>
  <c r="F17" i="22"/>
  <c r="E17" i="22"/>
  <c r="D17" i="22"/>
  <c r="C17" i="22"/>
  <c r="B17" i="22"/>
  <c r="T15" i="22"/>
  <c r="S15" i="22"/>
  <c r="R15" i="22"/>
  <c r="Q15" i="22"/>
  <c r="P15" i="22"/>
  <c r="O15" i="22"/>
  <c r="N15" i="22"/>
  <c r="H15" i="22"/>
  <c r="G15" i="22"/>
  <c r="F15" i="22"/>
  <c r="E15" i="22"/>
  <c r="D15" i="22"/>
  <c r="C15" i="22"/>
  <c r="B15" i="22"/>
  <c r="T14" i="22"/>
  <c r="S14" i="22"/>
  <c r="R14" i="22"/>
  <c r="Q14" i="22"/>
  <c r="P14" i="22"/>
  <c r="O14" i="22"/>
  <c r="N14" i="22"/>
  <c r="H14" i="22"/>
  <c r="G14" i="22"/>
  <c r="F14" i="22"/>
  <c r="E14" i="22"/>
  <c r="D14" i="22"/>
  <c r="C14" i="22"/>
  <c r="B14" i="22"/>
  <c r="T13" i="22"/>
  <c r="S13" i="22"/>
  <c r="R13" i="22"/>
  <c r="Q13" i="22"/>
  <c r="P13" i="22"/>
  <c r="O13" i="22"/>
  <c r="N13" i="22"/>
  <c r="H13" i="22"/>
  <c r="G13" i="22"/>
  <c r="F13" i="22"/>
  <c r="E13" i="22"/>
  <c r="D13" i="22"/>
  <c r="C13" i="22"/>
  <c r="B13" i="22"/>
  <c r="T12" i="22"/>
  <c r="S12" i="22"/>
  <c r="R12" i="22"/>
  <c r="Q12" i="22"/>
  <c r="P12" i="22"/>
  <c r="O12" i="22"/>
  <c r="N12" i="22"/>
  <c r="H12" i="22"/>
  <c r="G12" i="22"/>
  <c r="F12" i="22"/>
  <c r="E12" i="22"/>
  <c r="D12" i="22"/>
  <c r="C12" i="22"/>
  <c r="B12" i="22"/>
  <c r="T11" i="22"/>
  <c r="S11" i="22"/>
  <c r="R11" i="22"/>
  <c r="Q11" i="22"/>
  <c r="P11" i="22"/>
  <c r="O11" i="22"/>
  <c r="N11" i="22"/>
  <c r="H11" i="22"/>
  <c r="G11" i="22"/>
  <c r="F11" i="22"/>
  <c r="E11" i="22"/>
  <c r="D11" i="22"/>
  <c r="C11" i="22"/>
  <c r="B11" i="22"/>
  <c r="T10" i="22"/>
  <c r="S10" i="22"/>
  <c r="R10" i="22"/>
  <c r="Q10" i="22"/>
  <c r="P10" i="22"/>
  <c r="O10" i="22"/>
  <c r="N10" i="22"/>
  <c r="H10" i="22"/>
  <c r="G10" i="22"/>
  <c r="F10" i="22"/>
  <c r="E10" i="22"/>
  <c r="D10" i="22"/>
  <c r="C10" i="22"/>
  <c r="B10" i="22"/>
  <c r="T8" i="22"/>
  <c r="G2" i="22"/>
  <c r="S8" i="22"/>
  <c r="F2" i="22"/>
  <c r="R8" i="22"/>
  <c r="E2" i="22"/>
  <c r="Q8" i="22"/>
  <c r="D2" i="22"/>
  <c r="P8" i="22"/>
  <c r="C2" i="22"/>
  <c r="O8" i="22"/>
  <c r="B2" i="22"/>
  <c r="N8" i="22"/>
  <c r="H8" i="22"/>
  <c r="G8" i="22"/>
  <c r="F8" i="22"/>
  <c r="E8" i="22"/>
  <c r="D8" i="22"/>
  <c r="C8" i="22"/>
  <c r="B8" i="22"/>
  <c r="T7" i="22"/>
  <c r="S7" i="22"/>
  <c r="R7" i="22"/>
  <c r="Q7" i="22"/>
  <c r="P7" i="22"/>
  <c r="O7" i="22"/>
  <c r="N7" i="22"/>
  <c r="H7" i="22"/>
  <c r="G7" i="22"/>
  <c r="F7" i="22"/>
  <c r="E7" i="22"/>
  <c r="D7" i="22"/>
  <c r="C7" i="22"/>
  <c r="B7" i="22"/>
  <c r="T6" i="22"/>
  <c r="S6" i="22"/>
  <c r="R6" i="22"/>
  <c r="Q6" i="22"/>
  <c r="P6" i="22"/>
  <c r="O6" i="22"/>
  <c r="N6" i="22"/>
  <c r="H6" i="22"/>
  <c r="G6" i="22"/>
  <c r="F6" i="22"/>
  <c r="E6" i="22"/>
  <c r="D6" i="22"/>
  <c r="C6" i="22"/>
  <c r="B6" i="22"/>
  <c r="T5" i="22"/>
  <c r="S5" i="22"/>
  <c r="R5" i="22"/>
  <c r="Q5" i="22"/>
  <c r="P5" i="22"/>
  <c r="O5" i="22"/>
  <c r="N5" i="22"/>
  <c r="H5" i="22"/>
  <c r="G5" i="22"/>
  <c r="F5" i="22"/>
  <c r="E5" i="22"/>
  <c r="D5" i="22"/>
  <c r="C5" i="22"/>
  <c r="B5" i="22"/>
  <c r="T4" i="22"/>
  <c r="S4" i="22"/>
  <c r="R4" i="22"/>
  <c r="Q4" i="22"/>
  <c r="P4" i="22"/>
  <c r="O4" i="22"/>
  <c r="N4" i="22"/>
  <c r="H4" i="22"/>
  <c r="G4" i="22"/>
  <c r="F4" i="22"/>
  <c r="E4" i="22"/>
  <c r="D4" i="22"/>
  <c r="C4" i="22"/>
  <c r="B4" i="22"/>
  <c r="T3" i="22"/>
  <c r="S3" i="22"/>
  <c r="R3" i="22"/>
  <c r="Q3" i="22"/>
  <c r="P3" i="22"/>
  <c r="O3" i="22"/>
  <c r="N3" i="22"/>
  <c r="H3" i="22"/>
  <c r="G3" i="22"/>
  <c r="F3" i="22"/>
  <c r="E3" i="22"/>
  <c r="D3" i="22"/>
  <c r="C3" i="22"/>
  <c r="B3" i="22"/>
  <c r="H2" i="22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J8" i="7"/>
  <c r="G8" i="7"/>
  <c r="F8" i="7"/>
  <c r="E8" i="7"/>
  <c r="D8" i="7"/>
  <c r="J7" i="7"/>
  <c r="G7" i="7"/>
  <c r="F7" i="7"/>
  <c r="E7" i="7"/>
  <c r="D7" i="7"/>
  <c r="J6" i="7"/>
  <c r="G6" i="7"/>
  <c r="F6" i="7"/>
  <c r="E6" i="7"/>
  <c r="D6" i="7"/>
  <c r="J5" i="7"/>
  <c r="G5" i="7"/>
  <c r="F5" i="7"/>
  <c r="E5" i="7"/>
  <c r="D5" i="7"/>
  <c r="L3" i="7"/>
  <c r="L4" i="7"/>
  <c r="G4" i="7"/>
  <c r="F4" i="7"/>
  <c r="E4" i="7"/>
  <c r="D4" i="7"/>
  <c r="G3" i="7"/>
  <c r="F3" i="7"/>
  <c r="E3" i="7"/>
  <c r="D3" i="7"/>
  <c r="L2" i="7"/>
  <c r="G2" i="7"/>
  <c r="F2" i="7"/>
  <c r="E2" i="7"/>
  <c r="D2" i="7"/>
  <c r="D1" i="7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50" i="13"/>
  <c r="D248" i="13"/>
  <c r="D247" i="13"/>
  <c r="D246" i="13"/>
  <c r="D245" i="13"/>
  <c r="D244" i="13"/>
  <c r="F243" i="13"/>
  <c r="D243" i="13"/>
  <c r="F242" i="13"/>
  <c r="D242" i="13"/>
  <c r="F241" i="13"/>
  <c r="D241" i="13"/>
  <c r="F240" i="13"/>
  <c r="D240" i="13"/>
  <c r="F239" i="13"/>
  <c r="D239" i="13"/>
  <c r="F238" i="13"/>
  <c r="D238" i="13"/>
  <c r="F237" i="13"/>
  <c r="D237" i="13"/>
  <c r="F236" i="13"/>
  <c r="D236" i="13"/>
  <c r="F235" i="13"/>
  <c r="D235" i="13"/>
  <c r="F234" i="13"/>
  <c r="D234" i="13"/>
  <c r="F233" i="13"/>
  <c r="D233" i="13"/>
  <c r="F232" i="13"/>
  <c r="D232" i="13"/>
  <c r="F231" i="13"/>
  <c r="D231" i="13"/>
  <c r="F230" i="13"/>
  <c r="D230" i="13"/>
  <c r="F229" i="13"/>
  <c r="D229" i="13"/>
  <c r="F228" i="13"/>
  <c r="D228" i="13"/>
  <c r="F227" i="13"/>
  <c r="D227" i="13"/>
  <c r="F226" i="13"/>
  <c r="D226" i="13"/>
  <c r="F225" i="13"/>
  <c r="D225" i="13"/>
  <c r="F224" i="13"/>
  <c r="D224" i="13"/>
  <c r="F223" i="13"/>
  <c r="D223" i="13"/>
  <c r="F222" i="13"/>
  <c r="D222" i="13"/>
  <c r="F221" i="13"/>
  <c r="D221" i="13"/>
  <c r="F220" i="13"/>
  <c r="D220" i="13"/>
  <c r="F219" i="13"/>
  <c r="D219" i="13"/>
  <c r="F218" i="13"/>
  <c r="D218" i="13"/>
  <c r="F217" i="13"/>
  <c r="D217" i="13"/>
  <c r="F216" i="13"/>
  <c r="D216" i="13"/>
  <c r="F215" i="13"/>
  <c r="D215" i="13"/>
  <c r="F214" i="13"/>
  <c r="D214" i="13"/>
  <c r="F213" i="13"/>
  <c r="D213" i="13"/>
  <c r="F212" i="13"/>
  <c r="D212" i="13"/>
  <c r="F211" i="13"/>
  <c r="D211" i="13"/>
  <c r="F210" i="13"/>
  <c r="D210" i="13"/>
  <c r="F209" i="13"/>
  <c r="D209" i="13"/>
  <c r="F208" i="13"/>
  <c r="D208" i="13"/>
  <c r="F207" i="13"/>
  <c r="D207" i="13"/>
  <c r="F206" i="13"/>
  <c r="D206" i="13"/>
  <c r="F205" i="13"/>
  <c r="D205" i="13"/>
  <c r="F204" i="13"/>
  <c r="D204" i="13"/>
  <c r="F203" i="13"/>
  <c r="D203" i="13"/>
  <c r="F202" i="13"/>
  <c r="D202" i="13"/>
  <c r="O2" i="13"/>
  <c r="Z201" i="13"/>
  <c r="Y201" i="13"/>
  <c r="X201" i="13"/>
  <c r="W201" i="13"/>
  <c r="V201" i="13"/>
  <c r="U201" i="13"/>
  <c r="F201" i="13"/>
  <c r="T201" i="13"/>
  <c r="S201" i="13"/>
  <c r="D201" i="13"/>
  <c r="R201" i="13"/>
  <c r="Q201" i="13"/>
  <c r="P201" i="13"/>
  <c r="O201" i="13"/>
  <c r="Z200" i="13"/>
  <c r="Y200" i="13"/>
  <c r="X200" i="13"/>
  <c r="W200" i="13"/>
  <c r="V200" i="13"/>
  <c r="U200" i="13"/>
  <c r="F200" i="13"/>
  <c r="T200" i="13"/>
  <c r="S200" i="13"/>
  <c r="D200" i="13"/>
  <c r="R200" i="13"/>
  <c r="Q200" i="13"/>
  <c r="P200" i="13"/>
  <c r="O200" i="13"/>
  <c r="Z199" i="13"/>
  <c r="Y199" i="13"/>
  <c r="X199" i="13"/>
  <c r="W199" i="13"/>
  <c r="V199" i="13"/>
  <c r="U199" i="13"/>
  <c r="F199" i="13"/>
  <c r="T199" i="13"/>
  <c r="S199" i="13"/>
  <c r="D199" i="13"/>
  <c r="R199" i="13"/>
  <c r="Q199" i="13"/>
  <c r="P199" i="13"/>
  <c r="O199" i="13"/>
  <c r="Z198" i="13"/>
  <c r="Y198" i="13"/>
  <c r="X198" i="13"/>
  <c r="W198" i="13"/>
  <c r="V198" i="13"/>
  <c r="U198" i="13"/>
  <c r="F198" i="13"/>
  <c r="T198" i="13"/>
  <c r="S198" i="13"/>
  <c r="D198" i="13"/>
  <c r="R198" i="13"/>
  <c r="Q198" i="13"/>
  <c r="P198" i="13"/>
  <c r="O198" i="13"/>
  <c r="Z197" i="13"/>
  <c r="Y197" i="13"/>
  <c r="X197" i="13"/>
  <c r="W197" i="13"/>
  <c r="V197" i="13"/>
  <c r="U197" i="13"/>
  <c r="F197" i="13"/>
  <c r="T197" i="13"/>
  <c r="S197" i="13"/>
  <c r="D197" i="13"/>
  <c r="R197" i="13"/>
  <c r="Q197" i="13"/>
  <c r="P197" i="13"/>
  <c r="O197" i="13"/>
  <c r="Z196" i="13"/>
  <c r="Y196" i="13"/>
  <c r="X196" i="13"/>
  <c r="W196" i="13"/>
  <c r="V196" i="13"/>
  <c r="U196" i="13"/>
  <c r="F196" i="13"/>
  <c r="T196" i="13"/>
  <c r="S196" i="13"/>
  <c r="D196" i="13"/>
  <c r="R196" i="13"/>
  <c r="Q196" i="13"/>
  <c r="P196" i="13"/>
  <c r="O196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L192" i="13"/>
  <c r="Z192" i="13"/>
  <c r="K192" i="13"/>
  <c r="Y192" i="13"/>
  <c r="J192" i="13"/>
  <c r="X192" i="13"/>
  <c r="I192" i="13"/>
  <c r="W192" i="13"/>
  <c r="H192" i="13"/>
  <c r="V192" i="13"/>
  <c r="G192" i="13"/>
  <c r="U192" i="13"/>
  <c r="F192" i="13"/>
  <c r="T192" i="13"/>
  <c r="E192" i="13"/>
  <c r="S192" i="13"/>
  <c r="D192" i="13"/>
  <c r="R192" i="13"/>
  <c r="C192" i="13"/>
  <c r="Q192" i="13"/>
  <c r="B192" i="13"/>
  <c r="P192" i="13"/>
  <c r="O192" i="13"/>
  <c r="M192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M191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M190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M189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M188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M187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M186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M185" i="13"/>
  <c r="A182" i="13"/>
  <c r="A185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M184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M183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M182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M181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M180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M179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M178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M177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M176" i="13"/>
  <c r="A9" i="13"/>
  <c r="A16" i="13"/>
  <c r="A23" i="13"/>
  <c r="A30" i="13"/>
  <c r="A37" i="13"/>
  <c r="A44" i="13"/>
  <c r="A51" i="13"/>
  <c r="A58" i="13"/>
  <c r="A65" i="13"/>
  <c r="A71" i="13"/>
  <c r="A78" i="13"/>
  <c r="A85" i="13"/>
  <c r="A92" i="13"/>
  <c r="A99" i="13"/>
  <c r="A106" i="13"/>
  <c r="A113" i="13"/>
  <c r="A118" i="13"/>
  <c r="A125" i="13"/>
  <c r="A132" i="13"/>
  <c r="A139" i="13"/>
  <c r="A144" i="13"/>
  <c r="A150" i="13"/>
  <c r="A156" i="13"/>
  <c r="A162" i="13"/>
  <c r="A169" i="13"/>
  <c r="A176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M175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M174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M173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M172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M171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M170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M169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M168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M167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M166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M165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M164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M163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M162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M161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M160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M159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M158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M157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M156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M155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M154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M153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M152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M151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M150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M149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M148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M147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M146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M145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M144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M143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M142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M141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M140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M139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M138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M137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M136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M135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M134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M133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M132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M131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M130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M129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M128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M127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M126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M125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M124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M123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M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M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M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M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M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M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M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M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M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M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M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M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M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M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M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M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M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M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M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M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M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M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M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M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M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M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M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M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M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M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M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M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M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M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M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M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M86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M85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M84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M83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M82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M81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M80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M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M78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M77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M76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M74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M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M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M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M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M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M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M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M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M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M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M63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M62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M61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M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M59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M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M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M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M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M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M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M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M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M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M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M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M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M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M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M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M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M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M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M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M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M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M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M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M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M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M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M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M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M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M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M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M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M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M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M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M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M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M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M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M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M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M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M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M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M10" i="13"/>
  <c r="Z9" i="13"/>
  <c r="Y9" i="13"/>
  <c r="X9" i="13"/>
  <c r="W9" i="13"/>
  <c r="V9" i="13"/>
  <c r="U9" i="13"/>
  <c r="T9" i="13"/>
  <c r="S9" i="13"/>
  <c r="R9" i="13"/>
  <c r="Q9" i="13"/>
  <c r="P9" i="13"/>
  <c r="O9" i="13"/>
  <c r="M9" i="13"/>
  <c r="Z8" i="13"/>
  <c r="Y8" i="13"/>
  <c r="X8" i="13"/>
  <c r="W8" i="13"/>
  <c r="V8" i="13"/>
  <c r="U8" i="13"/>
  <c r="T8" i="13"/>
  <c r="S8" i="13"/>
  <c r="R8" i="13"/>
  <c r="Q8" i="13"/>
  <c r="P8" i="13"/>
  <c r="O8" i="13"/>
  <c r="M8" i="13"/>
  <c r="Z7" i="13"/>
  <c r="Y7" i="13"/>
  <c r="X7" i="13"/>
  <c r="W7" i="13"/>
  <c r="V7" i="13"/>
  <c r="U7" i="13"/>
  <c r="T7" i="13"/>
  <c r="S7" i="13"/>
  <c r="R7" i="13"/>
  <c r="Q7" i="13"/>
  <c r="P7" i="13"/>
  <c r="O7" i="13"/>
  <c r="M7" i="13"/>
  <c r="Z6" i="13"/>
  <c r="Y6" i="13"/>
  <c r="X6" i="13"/>
  <c r="W6" i="13"/>
  <c r="V6" i="13"/>
  <c r="U6" i="13"/>
  <c r="T6" i="13"/>
  <c r="S6" i="13"/>
  <c r="R6" i="13"/>
  <c r="Q6" i="13"/>
  <c r="P6" i="13"/>
  <c r="O6" i="13"/>
  <c r="M6" i="13"/>
  <c r="Z5" i="13"/>
  <c r="Y5" i="13"/>
  <c r="X5" i="13"/>
  <c r="W5" i="13"/>
  <c r="V5" i="13"/>
  <c r="U5" i="13"/>
  <c r="T5" i="13"/>
  <c r="S5" i="13"/>
  <c r="R5" i="13"/>
  <c r="Q5" i="13"/>
  <c r="P5" i="13"/>
  <c r="O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M3" i="13"/>
  <c r="Z2" i="13"/>
  <c r="Y2" i="13"/>
  <c r="X2" i="13"/>
  <c r="W2" i="13"/>
  <c r="V2" i="13"/>
  <c r="U2" i="13"/>
  <c r="T2" i="13"/>
  <c r="S2" i="13"/>
  <c r="R2" i="13"/>
  <c r="Q2" i="13"/>
  <c r="P2" i="13"/>
  <c r="I2" i="21"/>
  <c r="B9" i="21"/>
  <c r="C9" i="21"/>
  <c r="D9" i="21"/>
  <c r="E9" i="21"/>
  <c r="F9" i="21"/>
  <c r="G9" i="21"/>
  <c r="H9" i="21"/>
  <c r="B16" i="21"/>
  <c r="C16" i="21"/>
  <c r="D16" i="21"/>
  <c r="E16" i="21"/>
  <c r="F16" i="21"/>
  <c r="G16" i="21"/>
  <c r="H16" i="21"/>
  <c r="B22" i="21"/>
  <c r="C22" i="21"/>
  <c r="D22" i="21"/>
  <c r="E22" i="21"/>
  <c r="F22" i="21"/>
  <c r="G22" i="21"/>
  <c r="H22" i="21"/>
  <c r="B28" i="21"/>
  <c r="C28" i="21"/>
  <c r="D28" i="21"/>
  <c r="E28" i="21"/>
  <c r="F28" i="21"/>
  <c r="G28" i="21"/>
  <c r="H28" i="21"/>
  <c r="T33" i="21"/>
  <c r="S33" i="21"/>
  <c r="R33" i="21"/>
  <c r="Q33" i="21"/>
  <c r="P33" i="21"/>
  <c r="O33" i="21"/>
  <c r="N33" i="21"/>
  <c r="H33" i="21"/>
  <c r="G33" i="21"/>
  <c r="F33" i="21"/>
  <c r="E33" i="21"/>
  <c r="C33" i="21"/>
  <c r="T32" i="21"/>
  <c r="S32" i="21"/>
  <c r="R32" i="21"/>
  <c r="Q32" i="21"/>
  <c r="P32" i="21"/>
  <c r="O32" i="21"/>
  <c r="N32" i="21"/>
  <c r="H32" i="21"/>
  <c r="F32" i="21"/>
  <c r="C32" i="21"/>
  <c r="B32" i="21"/>
  <c r="T31" i="21"/>
  <c r="S31" i="21"/>
  <c r="R31" i="21"/>
  <c r="Q31" i="21"/>
  <c r="P31" i="21"/>
  <c r="O31" i="21"/>
  <c r="N31" i="21"/>
  <c r="H31" i="21"/>
  <c r="E31" i="21"/>
  <c r="D31" i="21"/>
  <c r="C31" i="21"/>
  <c r="T30" i="21"/>
  <c r="S30" i="21"/>
  <c r="R30" i="21"/>
  <c r="Q30" i="21"/>
  <c r="P30" i="21"/>
  <c r="O30" i="21"/>
  <c r="N30" i="21"/>
  <c r="H30" i="21"/>
  <c r="G30" i="21"/>
  <c r="E30" i="21"/>
  <c r="D30" i="21"/>
  <c r="C30" i="21"/>
  <c r="T29" i="21"/>
  <c r="S29" i="21"/>
  <c r="R29" i="21"/>
  <c r="Q29" i="21"/>
  <c r="P29" i="21"/>
  <c r="O29" i="21"/>
  <c r="N29" i="21"/>
  <c r="H29" i="21"/>
  <c r="G29" i="21"/>
  <c r="F29" i="21"/>
  <c r="E29" i="21"/>
  <c r="D29" i="21"/>
  <c r="C29" i="21"/>
  <c r="B29" i="21"/>
  <c r="T27" i="21"/>
  <c r="S27" i="21"/>
  <c r="R27" i="21"/>
  <c r="Q27" i="21"/>
  <c r="P27" i="21"/>
  <c r="O27" i="21"/>
  <c r="N27" i="21"/>
  <c r="H27" i="21"/>
  <c r="G27" i="21"/>
  <c r="E27" i="21"/>
  <c r="D27" i="21"/>
  <c r="C27" i="21"/>
  <c r="B27" i="21"/>
  <c r="T26" i="21"/>
  <c r="S26" i="21"/>
  <c r="R26" i="21"/>
  <c r="Q26" i="21"/>
  <c r="P26" i="21"/>
  <c r="O26" i="21"/>
  <c r="N26" i="21"/>
  <c r="H26" i="21"/>
  <c r="G26" i="21"/>
  <c r="E26" i="21"/>
  <c r="D26" i="21"/>
  <c r="C26" i="21"/>
  <c r="B26" i="21"/>
  <c r="T25" i="21"/>
  <c r="S25" i="21"/>
  <c r="R25" i="21"/>
  <c r="Q25" i="21"/>
  <c r="P25" i="21"/>
  <c r="O25" i="21"/>
  <c r="N25" i="21"/>
  <c r="H25" i="21"/>
  <c r="G25" i="21"/>
  <c r="F25" i="21"/>
  <c r="E25" i="21"/>
  <c r="D25" i="21"/>
  <c r="C25" i="21"/>
  <c r="B25" i="21"/>
  <c r="T24" i="21"/>
  <c r="S24" i="21"/>
  <c r="R24" i="21"/>
  <c r="Q24" i="21"/>
  <c r="P24" i="21"/>
  <c r="O24" i="21"/>
  <c r="N24" i="21"/>
  <c r="H24" i="21"/>
  <c r="G24" i="21"/>
  <c r="F24" i="21"/>
  <c r="E24" i="21"/>
  <c r="D24" i="21"/>
  <c r="C24" i="21"/>
  <c r="B24" i="21"/>
  <c r="T23" i="21"/>
  <c r="S23" i="21"/>
  <c r="R23" i="21"/>
  <c r="Q23" i="21"/>
  <c r="P23" i="21"/>
  <c r="O23" i="21"/>
  <c r="N23" i="21"/>
  <c r="H23" i="21"/>
  <c r="G23" i="21"/>
  <c r="F23" i="21"/>
  <c r="E23" i="21"/>
  <c r="D23" i="21"/>
  <c r="C23" i="21"/>
  <c r="B23" i="21"/>
  <c r="T21" i="21"/>
  <c r="S21" i="21"/>
  <c r="R21" i="21"/>
  <c r="Q21" i="21"/>
  <c r="P21" i="21"/>
  <c r="O21" i="21"/>
  <c r="N21" i="21"/>
  <c r="H21" i="21"/>
  <c r="G21" i="21"/>
  <c r="F21" i="21"/>
  <c r="E21" i="21"/>
  <c r="D21" i="21"/>
  <c r="C21" i="21"/>
  <c r="B21" i="21"/>
  <c r="T20" i="21"/>
  <c r="S20" i="21"/>
  <c r="R20" i="21"/>
  <c r="Q20" i="21"/>
  <c r="P20" i="21"/>
  <c r="O20" i="21"/>
  <c r="N20" i="21"/>
  <c r="H20" i="21"/>
  <c r="G20" i="21"/>
  <c r="F20" i="21"/>
  <c r="E20" i="21"/>
  <c r="D20" i="21"/>
  <c r="C20" i="21"/>
  <c r="B20" i="21"/>
  <c r="T19" i="21"/>
  <c r="S19" i="21"/>
  <c r="R19" i="21"/>
  <c r="Q19" i="21"/>
  <c r="P19" i="21"/>
  <c r="O19" i="21"/>
  <c r="N19" i="21"/>
  <c r="H19" i="21"/>
  <c r="G19" i="21"/>
  <c r="F19" i="21"/>
  <c r="E19" i="21"/>
  <c r="D19" i="21"/>
  <c r="C19" i="21"/>
  <c r="B19" i="21"/>
  <c r="T18" i="21"/>
  <c r="S18" i="21"/>
  <c r="R18" i="21"/>
  <c r="Q18" i="21"/>
  <c r="P18" i="21"/>
  <c r="O18" i="21"/>
  <c r="N18" i="21"/>
  <c r="H18" i="21"/>
  <c r="G18" i="21"/>
  <c r="F18" i="21"/>
  <c r="E18" i="21"/>
  <c r="D18" i="21"/>
  <c r="C18" i="21"/>
  <c r="B18" i="21"/>
  <c r="T17" i="21"/>
  <c r="S17" i="21"/>
  <c r="R17" i="21"/>
  <c r="Q17" i="21"/>
  <c r="P17" i="21"/>
  <c r="O17" i="21"/>
  <c r="N17" i="21"/>
  <c r="H17" i="21"/>
  <c r="G17" i="21"/>
  <c r="F17" i="21"/>
  <c r="E17" i="21"/>
  <c r="D17" i="21"/>
  <c r="C17" i="21"/>
  <c r="B17" i="21"/>
  <c r="T15" i="21"/>
  <c r="S15" i="21"/>
  <c r="R15" i="21"/>
  <c r="Q15" i="21"/>
  <c r="P15" i="21"/>
  <c r="O15" i="21"/>
  <c r="N15" i="21"/>
  <c r="H15" i="21"/>
  <c r="G15" i="21"/>
  <c r="F15" i="21"/>
  <c r="E15" i="21"/>
  <c r="D15" i="21"/>
  <c r="C15" i="21"/>
  <c r="B15" i="21"/>
  <c r="T14" i="21"/>
  <c r="S14" i="21"/>
  <c r="R14" i="21"/>
  <c r="Q14" i="21"/>
  <c r="P14" i="21"/>
  <c r="O14" i="21"/>
  <c r="N14" i="21"/>
  <c r="H14" i="21"/>
  <c r="G14" i="21"/>
  <c r="F14" i="21"/>
  <c r="E14" i="21"/>
  <c r="D14" i="21"/>
  <c r="C14" i="21"/>
  <c r="B14" i="21"/>
  <c r="T13" i="21"/>
  <c r="S13" i="21"/>
  <c r="R13" i="21"/>
  <c r="Q13" i="21"/>
  <c r="P13" i="21"/>
  <c r="O13" i="21"/>
  <c r="N13" i="21"/>
  <c r="H13" i="21"/>
  <c r="G13" i="21"/>
  <c r="F13" i="21"/>
  <c r="E13" i="21"/>
  <c r="D13" i="21"/>
  <c r="C13" i="21"/>
  <c r="B13" i="21"/>
  <c r="T12" i="21"/>
  <c r="S12" i="21"/>
  <c r="R12" i="21"/>
  <c r="Q12" i="21"/>
  <c r="P12" i="21"/>
  <c r="O12" i="21"/>
  <c r="N12" i="21"/>
  <c r="H12" i="21"/>
  <c r="G12" i="21"/>
  <c r="F12" i="21"/>
  <c r="E12" i="21"/>
  <c r="D12" i="21"/>
  <c r="C12" i="21"/>
  <c r="B12" i="21"/>
  <c r="T11" i="21"/>
  <c r="S11" i="21"/>
  <c r="R11" i="21"/>
  <c r="Q11" i="21"/>
  <c r="P11" i="21"/>
  <c r="O11" i="21"/>
  <c r="N11" i="21"/>
  <c r="H11" i="21"/>
  <c r="G11" i="21"/>
  <c r="F11" i="21"/>
  <c r="E11" i="21"/>
  <c r="D11" i="21"/>
  <c r="C11" i="21"/>
  <c r="B11" i="21"/>
  <c r="T10" i="21"/>
  <c r="S10" i="21"/>
  <c r="R10" i="21"/>
  <c r="Q10" i="21"/>
  <c r="P10" i="21"/>
  <c r="O10" i="21"/>
  <c r="N10" i="21"/>
  <c r="H10" i="21"/>
  <c r="G10" i="21"/>
  <c r="F10" i="21"/>
  <c r="E10" i="21"/>
  <c r="D10" i="21"/>
  <c r="C10" i="21"/>
  <c r="B10" i="21"/>
  <c r="T8" i="21"/>
  <c r="G2" i="21"/>
  <c r="S8" i="21"/>
  <c r="F2" i="21"/>
  <c r="R8" i="21"/>
  <c r="E2" i="21"/>
  <c r="Q8" i="21"/>
  <c r="D2" i="21"/>
  <c r="P8" i="21"/>
  <c r="C2" i="21"/>
  <c r="O8" i="21"/>
  <c r="B2" i="21"/>
  <c r="N8" i="21"/>
  <c r="H8" i="21"/>
  <c r="G8" i="21"/>
  <c r="F8" i="21"/>
  <c r="E8" i="21"/>
  <c r="D8" i="21"/>
  <c r="C8" i="21"/>
  <c r="B8" i="21"/>
  <c r="T7" i="21"/>
  <c r="S7" i="21"/>
  <c r="R7" i="21"/>
  <c r="Q7" i="21"/>
  <c r="P7" i="21"/>
  <c r="O7" i="21"/>
  <c r="N7" i="21"/>
  <c r="H7" i="21"/>
  <c r="G7" i="21"/>
  <c r="F7" i="21"/>
  <c r="E7" i="21"/>
  <c r="D7" i="21"/>
  <c r="C7" i="21"/>
  <c r="B7" i="21"/>
  <c r="T6" i="21"/>
  <c r="S6" i="21"/>
  <c r="R6" i="21"/>
  <c r="Q6" i="21"/>
  <c r="P6" i="21"/>
  <c r="O6" i="21"/>
  <c r="N6" i="21"/>
  <c r="H6" i="21"/>
  <c r="G6" i="21"/>
  <c r="F6" i="21"/>
  <c r="E6" i="21"/>
  <c r="D6" i="21"/>
  <c r="C6" i="21"/>
  <c r="B6" i="21"/>
  <c r="T5" i="21"/>
  <c r="S5" i="21"/>
  <c r="R5" i="21"/>
  <c r="Q5" i="21"/>
  <c r="P5" i="21"/>
  <c r="O5" i="21"/>
  <c r="N5" i="21"/>
  <c r="H5" i="21"/>
  <c r="G5" i="21"/>
  <c r="F5" i="21"/>
  <c r="E5" i="21"/>
  <c r="D5" i="21"/>
  <c r="C5" i="21"/>
  <c r="B5" i="21"/>
  <c r="T4" i="21"/>
  <c r="S4" i="21"/>
  <c r="R4" i="21"/>
  <c r="Q4" i="21"/>
  <c r="P4" i="21"/>
  <c r="O4" i="21"/>
  <c r="N4" i="21"/>
  <c r="H4" i="21"/>
  <c r="G4" i="21"/>
  <c r="F4" i="21"/>
  <c r="E4" i="21"/>
  <c r="D4" i="21"/>
  <c r="C4" i="21"/>
  <c r="B4" i="21"/>
  <c r="T3" i="21"/>
  <c r="S3" i="21"/>
  <c r="R3" i="21"/>
  <c r="Q3" i="21"/>
  <c r="P3" i="21"/>
  <c r="O3" i="21"/>
  <c r="N3" i="21"/>
  <c r="H3" i="21"/>
  <c r="G3" i="21"/>
  <c r="F3" i="21"/>
  <c r="E3" i="21"/>
  <c r="D3" i="21"/>
  <c r="C3" i="21"/>
  <c r="B3" i="21"/>
  <c r="H2" i="21"/>
  <c r="D23" i="6"/>
  <c r="E23" i="6"/>
  <c r="F23" i="6"/>
  <c r="G23" i="6"/>
  <c r="H23" i="6"/>
  <c r="B30" i="6"/>
  <c r="C30" i="6"/>
  <c r="D30" i="6"/>
  <c r="E30" i="6"/>
  <c r="F30" i="6"/>
  <c r="G30" i="6"/>
  <c r="H30" i="6"/>
  <c r="T36" i="6"/>
  <c r="S36" i="6"/>
  <c r="R36" i="6"/>
  <c r="Q36" i="6"/>
  <c r="P36" i="6"/>
  <c r="O36" i="6"/>
  <c r="N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H31" i="6"/>
  <c r="G31" i="6"/>
  <c r="F31" i="6"/>
  <c r="E31" i="6"/>
  <c r="D31" i="6"/>
  <c r="C31" i="6"/>
  <c r="B31" i="6"/>
  <c r="T29" i="6"/>
  <c r="S29" i="6"/>
  <c r="R29" i="6"/>
  <c r="Q29" i="6"/>
  <c r="P29" i="6"/>
  <c r="N29" i="6"/>
  <c r="H29" i="6"/>
  <c r="G29" i="6"/>
  <c r="F29" i="6"/>
  <c r="E29" i="6"/>
  <c r="D29" i="6"/>
  <c r="B29" i="6"/>
  <c r="T28" i="6"/>
  <c r="S28" i="6"/>
  <c r="R28" i="6"/>
  <c r="Q28" i="6"/>
  <c r="P28" i="6"/>
  <c r="O28" i="6"/>
  <c r="N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H27" i="6"/>
  <c r="G27" i="6"/>
  <c r="F27" i="6"/>
  <c r="E27" i="6"/>
  <c r="D27" i="6"/>
  <c r="C27" i="6"/>
  <c r="B27" i="6"/>
  <c r="T26" i="6"/>
  <c r="S26" i="6"/>
  <c r="R26" i="6"/>
  <c r="Q26" i="6"/>
  <c r="P26" i="6"/>
  <c r="N26" i="6"/>
  <c r="H26" i="6"/>
  <c r="G26" i="6"/>
  <c r="F26" i="6"/>
  <c r="E26" i="6"/>
  <c r="D26" i="6"/>
  <c r="B26" i="6"/>
  <c r="T25" i="6"/>
  <c r="S25" i="6"/>
  <c r="R25" i="6"/>
  <c r="Q25" i="6"/>
  <c r="P25" i="6"/>
  <c r="O25" i="6"/>
  <c r="N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H24" i="6"/>
  <c r="G24" i="6"/>
  <c r="F24" i="6"/>
  <c r="E24" i="6"/>
  <c r="D24" i="6"/>
  <c r="C24" i="6"/>
  <c r="B24" i="6"/>
  <c r="T22" i="6"/>
  <c r="S22" i="6"/>
  <c r="R22" i="6"/>
  <c r="Q22" i="6"/>
  <c r="P22" i="6"/>
  <c r="O22" i="6"/>
  <c r="N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H17" i="6"/>
  <c r="G17" i="6"/>
  <c r="F17" i="6"/>
  <c r="E17" i="6"/>
  <c r="D17" i="6"/>
  <c r="C17" i="6"/>
  <c r="B17" i="6"/>
  <c r="T15" i="6"/>
  <c r="S15" i="6"/>
  <c r="R15" i="6"/>
  <c r="Q15" i="6"/>
  <c r="P15" i="6"/>
  <c r="O15" i="6"/>
  <c r="N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H10" i="6"/>
  <c r="G10" i="6"/>
  <c r="F10" i="6"/>
  <c r="E10" i="6"/>
  <c r="D10" i="6"/>
  <c r="C10" i="6"/>
  <c r="B10" i="6"/>
  <c r="T8" i="6"/>
  <c r="G2" i="6"/>
  <c r="S8" i="6"/>
  <c r="F2" i="6"/>
  <c r="R8" i="6"/>
  <c r="E2" i="6"/>
  <c r="Q8" i="6"/>
  <c r="D2" i="6"/>
  <c r="P8" i="6"/>
  <c r="C2" i="6"/>
  <c r="O8" i="6"/>
  <c r="B2" i="6"/>
  <c r="N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H3" i="6"/>
  <c r="G3" i="6"/>
  <c r="F3" i="6"/>
  <c r="E3" i="6"/>
  <c r="D3" i="6"/>
  <c r="C3" i="6"/>
  <c r="B3" i="6"/>
  <c r="H2" i="6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7" i="14"/>
  <c r="D255" i="14"/>
  <c r="D254" i="14"/>
  <c r="D253" i="14"/>
  <c r="D252" i="14"/>
  <c r="D251" i="14"/>
  <c r="F250" i="14"/>
  <c r="D250" i="14"/>
  <c r="F249" i="14"/>
  <c r="D249" i="14"/>
  <c r="F248" i="14"/>
  <c r="D248" i="14"/>
  <c r="F247" i="14"/>
  <c r="D247" i="14"/>
  <c r="F246" i="14"/>
  <c r="D246" i="14"/>
  <c r="F245" i="14"/>
  <c r="D245" i="14"/>
  <c r="F244" i="14"/>
  <c r="D244" i="14"/>
  <c r="F243" i="14"/>
  <c r="D243" i="14"/>
  <c r="F242" i="14"/>
  <c r="D242" i="14"/>
  <c r="F241" i="14"/>
  <c r="D241" i="14"/>
  <c r="F240" i="14"/>
  <c r="D240" i="14"/>
  <c r="F239" i="14"/>
  <c r="D239" i="14"/>
  <c r="F238" i="14"/>
  <c r="D238" i="14"/>
  <c r="F237" i="14"/>
  <c r="D237" i="14"/>
  <c r="F236" i="14"/>
  <c r="D236" i="14"/>
  <c r="F235" i="14"/>
  <c r="D235" i="14"/>
  <c r="F234" i="14"/>
  <c r="D234" i="14"/>
  <c r="F233" i="14"/>
  <c r="D233" i="14"/>
  <c r="F232" i="14"/>
  <c r="D232" i="14"/>
  <c r="F231" i="14"/>
  <c r="D231" i="14"/>
  <c r="F230" i="14"/>
  <c r="D230" i="14"/>
  <c r="F229" i="14"/>
  <c r="D229" i="14"/>
  <c r="F228" i="14"/>
  <c r="D228" i="14"/>
  <c r="F227" i="14"/>
  <c r="D227" i="14"/>
  <c r="F226" i="14"/>
  <c r="D226" i="14"/>
  <c r="F225" i="14"/>
  <c r="D225" i="14"/>
  <c r="F224" i="14"/>
  <c r="D224" i="14"/>
  <c r="F223" i="14"/>
  <c r="D223" i="14"/>
  <c r="F222" i="14"/>
  <c r="D222" i="14"/>
  <c r="F221" i="14"/>
  <c r="D221" i="14"/>
  <c r="F220" i="14"/>
  <c r="D220" i="14"/>
  <c r="F219" i="14"/>
  <c r="D219" i="14"/>
  <c r="F218" i="14"/>
  <c r="D218" i="14"/>
  <c r="F217" i="14"/>
  <c r="D217" i="14"/>
  <c r="F216" i="14"/>
  <c r="D216" i="14"/>
  <c r="F215" i="14"/>
  <c r="D215" i="14"/>
  <c r="F214" i="14"/>
  <c r="D214" i="14"/>
  <c r="F213" i="14"/>
  <c r="D213" i="14"/>
  <c r="F212" i="14"/>
  <c r="D212" i="14"/>
  <c r="F211" i="14"/>
  <c r="D211" i="14"/>
  <c r="F210" i="14"/>
  <c r="D210" i="14"/>
  <c r="F209" i="14"/>
  <c r="D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F208" i="14"/>
  <c r="D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F207" i="14"/>
  <c r="D207" i="14"/>
  <c r="Z206" i="14"/>
  <c r="Y206" i="14"/>
  <c r="X206" i="14"/>
  <c r="W206" i="14"/>
  <c r="V206" i="14"/>
  <c r="G199" i="14"/>
  <c r="U206" i="14"/>
  <c r="F199" i="14"/>
  <c r="T206" i="14"/>
  <c r="S206" i="14"/>
  <c r="D199" i="14"/>
  <c r="R206" i="14"/>
  <c r="Q206" i="14"/>
  <c r="B199" i="14"/>
  <c r="P206" i="14"/>
  <c r="O206" i="14"/>
  <c r="F206" i="14"/>
  <c r="D206" i="14"/>
  <c r="L199" i="14"/>
  <c r="Z205" i="14"/>
  <c r="K199" i="14"/>
  <c r="Y205" i="14"/>
  <c r="J199" i="14"/>
  <c r="X205" i="14"/>
  <c r="I199" i="14"/>
  <c r="W205" i="14"/>
  <c r="H199" i="14"/>
  <c r="V205" i="14"/>
  <c r="U205" i="14"/>
  <c r="T205" i="14"/>
  <c r="E199" i="14"/>
  <c r="S205" i="14"/>
  <c r="R205" i="14"/>
  <c r="C199" i="14"/>
  <c r="Q205" i="14"/>
  <c r="P205" i="14"/>
  <c r="O205" i="14"/>
  <c r="F205" i="14"/>
  <c r="D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F204" i="14"/>
  <c r="D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F203" i="14"/>
  <c r="D203" i="14"/>
  <c r="M199" i="14"/>
  <c r="M198" i="14"/>
  <c r="M197" i="14"/>
  <c r="M196" i="14"/>
  <c r="M195" i="14"/>
  <c r="M194" i="14"/>
  <c r="M193" i="14"/>
  <c r="M192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Z2" i="14"/>
  <c r="Y2" i="14"/>
  <c r="X2" i="14"/>
  <c r="W2" i="14"/>
  <c r="V2" i="14"/>
  <c r="U2" i="14"/>
  <c r="T2" i="14"/>
  <c r="S2" i="14"/>
  <c r="R2" i="14"/>
  <c r="Q2" i="14"/>
  <c r="P2" i="14"/>
</calcChain>
</file>

<file path=xl/sharedStrings.xml><?xml version="1.0" encoding="utf-8"?>
<sst xmlns="http://schemas.openxmlformats.org/spreadsheetml/2006/main" count="1687" uniqueCount="214">
  <si>
    <t>需要教室数</t>
  </si>
  <si>
    <t>学生姓名</t>
  </si>
  <si>
    <t>王睿晟</t>
  </si>
  <si>
    <t>李君杰</t>
  </si>
  <si>
    <t>王泽贤</t>
  </si>
  <si>
    <t>陈瑶</t>
  </si>
  <si>
    <t>林学鹏</t>
  </si>
  <si>
    <t>吴景翔</t>
  </si>
  <si>
    <t>周峙利</t>
  </si>
  <si>
    <t>张欣霓</t>
  </si>
  <si>
    <t>张博然</t>
  </si>
  <si>
    <t>毛羽</t>
  </si>
  <si>
    <t>黄泳</t>
  </si>
  <si>
    <t>8:00-10:00</t>
  </si>
  <si>
    <t>10:00-12:00</t>
  </si>
  <si>
    <t>13:00-15:00</t>
  </si>
  <si>
    <t>15:00-17:00</t>
  </si>
  <si>
    <t>17:00-19:00</t>
  </si>
  <si>
    <t>19:00-21:00</t>
  </si>
  <si>
    <t>王凯文数学一对一</t>
  </si>
  <si>
    <t>王凯文英语一对一</t>
  </si>
  <si>
    <t>王文青英语一对一</t>
  </si>
  <si>
    <t>许鑫舒数学一对一</t>
  </si>
  <si>
    <t>杨涵玥数学一对一</t>
  </si>
  <si>
    <t>王凯文语文一对一</t>
  </si>
  <si>
    <t>张子诚数学一对一</t>
  </si>
  <si>
    <t>王文青数学一对一</t>
  </si>
  <si>
    <t>王昊数学一对一</t>
  </si>
  <si>
    <t>王凯文物理一对一</t>
  </si>
  <si>
    <t>颜方奕数学一对一</t>
  </si>
  <si>
    <t>颜方奕物理一对一</t>
  </si>
  <si>
    <t>王珩物理一对一</t>
  </si>
  <si>
    <t>王凯文化学一对一</t>
  </si>
  <si>
    <t>林芳蕾数学一对一</t>
  </si>
  <si>
    <t>颜方奕化学一对一</t>
  </si>
  <si>
    <t>统计</t>
  </si>
  <si>
    <t>计数</t>
  </si>
  <si>
    <t>单价</t>
  </si>
  <si>
    <t>王珩数学一对一</t>
  </si>
  <si>
    <t>王婉滢物理一对一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</si>
  <si>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</si>
  <si>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</si>
  <si>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</si>
  <si>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</si>
  <si>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</si>
  <si>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</si>
  <si>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</si>
  <si>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请输入月份</t>
  </si>
  <si>
    <t>日期</t>
  </si>
  <si>
    <t>李蕙物理一对一</t>
    <phoneticPr fontId="20" type="noConversion"/>
  </si>
  <si>
    <t>董浩伍化学一对一</t>
    <phoneticPr fontId="24" type="noConversion"/>
  </si>
  <si>
    <t>林心瑜数学小班</t>
    <phoneticPr fontId="24" type="noConversion"/>
  </si>
  <si>
    <t>董浩伍语文一对一</t>
    <phoneticPr fontId="24" type="noConversion"/>
  </si>
  <si>
    <t>董浩伍数学一对一</t>
    <phoneticPr fontId="24" type="noConversion"/>
  </si>
  <si>
    <t>董浩伍物理一对一</t>
    <phoneticPr fontId="24" type="noConversion"/>
  </si>
  <si>
    <t>林心瑜语文一对一</t>
    <phoneticPr fontId="24" type="noConversion"/>
  </si>
  <si>
    <t>张如意数学一对</t>
    <phoneticPr fontId="24" type="noConversion"/>
  </si>
  <si>
    <t>颜方奕物理一对一</t>
    <phoneticPr fontId="24" type="noConversion"/>
  </si>
  <si>
    <t>王凯文英语一对一</t>
    <phoneticPr fontId="24" type="noConversion"/>
  </si>
  <si>
    <t>王昊数学一对一</t>
    <phoneticPr fontId="24" type="noConversion"/>
  </si>
  <si>
    <t>刘宏洋数学一对一</t>
    <phoneticPr fontId="24" type="noConversion"/>
  </si>
  <si>
    <t>刘宏洋物理一对一</t>
    <phoneticPr fontId="24" type="noConversion"/>
  </si>
  <si>
    <t>刘宏洋化学一对一</t>
    <phoneticPr fontId="24" type="noConversion"/>
  </si>
  <si>
    <t>郭维城物理一对一</t>
    <phoneticPr fontId="24" type="noConversion"/>
  </si>
  <si>
    <t>蔡泓琳英语一对一</t>
    <phoneticPr fontId="24" type="noConversion"/>
  </si>
  <si>
    <t>蔡声烨物理一对一</t>
    <phoneticPr fontId="24" type="noConversion"/>
  </si>
  <si>
    <t>董浩伍英语一对一</t>
    <phoneticPr fontId="24" type="noConversion"/>
  </si>
  <si>
    <t>林以勒数学一对一</t>
    <phoneticPr fontId="24" type="noConversion"/>
  </si>
  <si>
    <t>郭维城数学一对一</t>
    <phoneticPr fontId="24" type="noConversion"/>
  </si>
  <si>
    <t>马鑫地理一对一</t>
    <phoneticPr fontId="24" type="noConversion"/>
  </si>
  <si>
    <t>张微微化学一对一</t>
    <phoneticPr fontId="24" type="noConversion"/>
  </si>
  <si>
    <t>苏安琪儿数学一对一</t>
    <phoneticPr fontId="20" type="noConversion"/>
  </si>
  <si>
    <t>苏安琪儿物理一对一</t>
    <phoneticPr fontId="20" type="noConversion"/>
  </si>
  <si>
    <t>陈玉玟数学一对一</t>
    <phoneticPr fontId="20" type="noConversion"/>
  </si>
  <si>
    <t>苏安琪儿化学一对一</t>
    <phoneticPr fontId="20" type="noConversion"/>
  </si>
  <si>
    <t>林思琪化学一对一</t>
    <phoneticPr fontId="20" type="noConversion"/>
  </si>
  <si>
    <t>蔡声烨化学一对一</t>
    <phoneticPr fontId="24" type="noConversion"/>
  </si>
  <si>
    <t>19:00-21:00</t>
    <phoneticPr fontId="20" type="noConversion"/>
  </si>
  <si>
    <t>林以勒英语一对一</t>
    <phoneticPr fontId="24" type="noConversion"/>
  </si>
  <si>
    <t>蔡声烨数学一对一</t>
    <phoneticPr fontId="24" type="noConversion"/>
  </si>
  <si>
    <t>林以勒英语一对一</t>
    <phoneticPr fontId="24" type="noConversion"/>
  </si>
  <si>
    <t>马鑫数学一对一</t>
    <phoneticPr fontId="24" type="noConversion"/>
  </si>
  <si>
    <t>王文青语文一对一</t>
    <phoneticPr fontId="20" type="noConversion"/>
  </si>
  <si>
    <t>方菲物理一对一</t>
    <phoneticPr fontId="20" type="noConversion"/>
  </si>
  <si>
    <t>王凯文生物一对一</t>
    <phoneticPr fontId="24" type="noConversion"/>
  </si>
  <si>
    <t>程泽川物理一对一</t>
    <phoneticPr fontId="20" type="noConversion"/>
  </si>
  <si>
    <t>王凯文物理一对一</t>
    <phoneticPr fontId="24" type="noConversion"/>
  </si>
  <si>
    <t>林心瑜物理小班</t>
    <phoneticPr fontId="24" type="noConversion"/>
  </si>
  <si>
    <t>钱耀林化学一对一</t>
    <phoneticPr fontId="20" type="noConversion"/>
  </si>
  <si>
    <t>程泽川化学一对一</t>
    <phoneticPr fontId="20" type="noConversion"/>
  </si>
  <si>
    <t>林以勒数学一对一</t>
    <phoneticPr fontId="24" type="noConversion"/>
  </si>
  <si>
    <t>王婉滢数学一对一</t>
    <phoneticPr fontId="20" type="noConversion"/>
  </si>
  <si>
    <t xml:space="preserve">2016下半学期课表     </t>
    <phoneticPr fontId="20" type="noConversion"/>
  </si>
  <si>
    <t>林心瑜数学小班</t>
  </si>
  <si>
    <t>庄煜航数学一对一</t>
    <phoneticPr fontId="20" type="noConversion"/>
  </si>
  <si>
    <t>蔡婧昀数学一对一</t>
    <phoneticPr fontId="20" type="noConversion"/>
  </si>
  <si>
    <t>刘佳华数学一对一</t>
    <phoneticPr fontId="20" type="noConversion"/>
  </si>
  <si>
    <t>王文青数学一对一</t>
    <phoneticPr fontId="24" type="noConversion"/>
  </si>
  <si>
    <t>王文青英语一对一</t>
    <phoneticPr fontId="24" type="noConversion"/>
  </si>
  <si>
    <t>刘宏洋化学一对一</t>
    <phoneticPr fontId="24" type="noConversion"/>
  </si>
  <si>
    <t>王婉滢数学一对一</t>
    <phoneticPr fontId="20" type="noConversion"/>
  </si>
  <si>
    <t>黄国涛数学一对一</t>
    <phoneticPr fontId="20" type="noConversion"/>
  </si>
  <si>
    <t>庄煜航英语一对一</t>
  </si>
  <si>
    <t>黄国涛物理一对一</t>
  </si>
  <si>
    <t>吴洁物理一对一</t>
    <phoneticPr fontId="20" type="noConversion"/>
  </si>
  <si>
    <t>吴洁化学一对一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</si>
  <si>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</si>
  <si>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</si>
  <si>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黄国涛数学一对一</t>
    <phoneticPr fontId="20" type="noConversion"/>
  </si>
  <si>
    <t>刘佳华物理一对一</t>
    <phoneticPr fontId="20" type="noConversion"/>
  </si>
  <si>
    <t>颜方奕化学一对一</t>
    <phoneticPr fontId="24" type="noConversion"/>
  </si>
  <si>
    <t>许鑫舒方菲英语一对二</t>
    <phoneticPr fontId="20" type="noConversion"/>
  </si>
  <si>
    <t>颜方奕数学一对一</t>
    <phoneticPr fontId="24" type="noConversion"/>
  </si>
  <si>
    <t>许鑫舒方菲物理一对二</t>
    <phoneticPr fontId="20" type="noConversion"/>
  </si>
  <si>
    <t>陈博嵘英语一对一</t>
    <phoneticPr fontId="20" type="noConversion"/>
  </si>
  <si>
    <t>庄煜航数学一对一</t>
    <phoneticPr fontId="20" type="noConversion"/>
  </si>
  <si>
    <t>林心瑜物理小班</t>
    <phoneticPr fontId="24" type="noConversion"/>
  </si>
  <si>
    <t>方菲化学一对一</t>
    <phoneticPr fontId="20" type="noConversion"/>
  </si>
  <si>
    <t>林以勒英语一对一</t>
    <phoneticPr fontId="24" type="noConversion"/>
  </si>
  <si>
    <t>胡芳娜物理一对一</t>
    <phoneticPr fontId="20" type="noConversion"/>
  </si>
  <si>
    <t>张微微生物一对一</t>
    <phoneticPr fontId="24" type="noConversion"/>
  </si>
  <si>
    <t>刘宏洋物理一对一</t>
    <phoneticPr fontId="24" type="noConversion"/>
  </si>
  <si>
    <t>王凯文化学一对一</t>
    <phoneticPr fontId="24" type="noConversion"/>
  </si>
  <si>
    <t>19:00-21:00</t>
    <phoneticPr fontId="20" type="noConversion"/>
  </si>
  <si>
    <t>李佳物理一对一</t>
    <phoneticPr fontId="20" type="noConversion"/>
  </si>
  <si>
    <t>张微微生物一对一</t>
    <phoneticPr fontId="24" type="noConversion"/>
  </si>
  <si>
    <t>陈贞椀数学一对一</t>
    <phoneticPr fontId="20" type="noConversion"/>
  </si>
  <si>
    <t>黄国涛数学一对一</t>
    <phoneticPr fontId="20" type="noConversion"/>
  </si>
  <si>
    <t>陈贞椀数学一对一</t>
    <phoneticPr fontId="20" type="noConversion"/>
  </si>
  <si>
    <t>刘宏洋物理一对一</t>
    <phoneticPr fontId="24" type="noConversion"/>
  </si>
  <si>
    <t>胡芳娜化学一对一</t>
    <phoneticPr fontId="20" type="noConversion"/>
  </si>
  <si>
    <t>刘佳华数学一对一</t>
    <phoneticPr fontId="20" type="noConversion"/>
  </si>
  <si>
    <t>刘宏洋数学一对一</t>
    <phoneticPr fontId="24" type="noConversion"/>
  </si>
  <si>
    <t>刘佳华物理一对一</t>
    <phoneticPr fontId="20" type="noConversion"/>
  </si>
  <si>
    <t>王凯文语文一对一</t>
    <phoneticPr fontId="20" type="noConversion"/>
  </si>
  <si>
    <t>王文青数学一对一</t>
    <phoneticPr fontId="24" type="noConversion"/>
  </si>
  <si>
    <t>许鑫舒数学一对一</t>
    <phoneticPr fontId="20" type="noConversion"/>
  </si>
  <si>
    <t>苏安琪儿数学一对一</t>
    <phoneticPr fontId="20" type="noConversion"/>
  </si>
  <si>
    <t>蔡婧昀数学一对一</t>
    <phoneticPr fontId="20" type="noConversion"/>
  </si>
  <si>
    <t>19:00-21:00</t>
    <phoneticPr fontId="20" type="noConversion"/>
  </si>
  <si>
    <t>19:00-21:00</t>
    <phoneticPr fontId="20" type="noConversion"/>
  </si>
  <si>
    <t>林心瑜物理小班</t>
    <phoneticPr fontId="24" type="noConversion"/>
  </si>
  <si>
    <t>蔡婧昀数学一对一</t>
    <phoneticPr fontId="20" type="noConversion"/>
  </si>
  <si>
    <t>胡芳娜物理一对一</t>
    <phoneticPr fontId="20" type="noConversion"/>
  </si>
  <si>
    <t>苏安琪儿数学一对一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</si>
  <si>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</si>
  <si>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</si>
  <si>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</si>
  <si>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</si>
  <si>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吴洁化学一对一</t>
    <phoneticPr fontId="20" type="noConversion"/>
  </si>
  <si>
    <t>蔡婧昀数学一对一</t>
    <phoneticPr fontId="20" type="noConversion"/>
  </si>
  <si>
    <t>王婉滢数学一对一</t>
    <phoneticPr fontId="20" type="noConversion"/>
  </si>
  <si>
    <t>苏安琪儿化学一对一</t>
    <phoneticPr fontId="20" type="noConversion"/>
  </si>
  <si>
    <t>胡芳娜化学一对一</t>
    <phoneticPr fontId="20" type="noConversion"/>
  </si>
  <si>
    <t>吴洁物理一对一</t>
    <phoneticPr fontId="20" type="noConversion"/>
  </si>
  <si>
    <t>苏安琪儿化学一对一</t>
    <phoneticPr fontId="20" type="noConversion"/>
  </si>
  <si>
    <t>王婉滢物理一对一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</si>
  <si>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</si>
  <si>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</si>
  <si>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</si>
  <si>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</si>
  <si>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刘佳华物理一对一</t>
    <phoneticPr fontId="20" type="noConversion"/>
  </si>
  <si>
    <t>苏安琪儿物理一对一</t>
    <phoneticPr fontId="20" type="noConversion"/>
  </si>
  <si>
    <t>胡芳娜化学一对一</t>
    <phoneticPr fontId="20" type="noConversion"/>
  </si>
  <si>
    <t>陈博嵘英语一对一</t>
    <phoneticPr fontId="20" type="noConversion"/>
  </si>
  <si>
    <t>庄煜航数学一对一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</si>
  <si>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</si>
  <si>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</si>
  <si>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王文青英语一对一</t>
    <phoneticPr fontId="24" type="noConversion"/>
  </si>
  <si>
    <t>陈博嵘英语一对一</t>
    <phoneticPr fontId="20" type="noConversion"/>
  </si>
  <si>
    <t>吴洁化学一对一</t>
    <phoneticPr fontId="20" type="noConversion"/>
  </si>
  <si>
    <t>林以勒英语一对一</t>
    <phoneticPr fontId="24" type="noConversion"/>
  </si>
  <si>
    <t>林以勒数学一对一</t>
    <phoneticPr fontId="24" type="noConversion"/>
  </si>
  <si>
    <t>王文青地理一对一</t>
    <phoneticPr fontId="24" type="noConversion"/>
  </si>
  <si>
    <t>朱梓萱英语一对一</t>
    <phoneticPr fontId="20" type="noConversion"/>
  </si>
  <si>
    <t>蔡婧昀数学一对一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</si>
  <si>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</si>
  <si>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</si>
  <si>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刘佳华数学一对一</t>
    <phoneticPr fontId="20" type="noConversion"/>
  </si>
  <si>
    <t>吴超数学一对一</t>
    <phoneticPr fontId="20" type="noConversion"/>
  </si>
  <si>
    <t>王婉滢物理一对一</t>
    <phoneticPr fontId="20" type="noConversion"/>
  </si>
  <si>
    <t>刘佳华物理一对一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</si>
  <si>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</si>
  <si>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</si>
  <si>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刘佳华英语一对一</t>
    <phoneticPr fontId="20" type="noConversion"/>
  </si>
  <si>
    <t>7月</t>
    <phoneticPr fontId="20" type="noConversion"/>
  </si>
  <si>
    <t>14:00-16:00</t>
  </si>
  <si>
    <t>16:00-18:00</t>
  </si>
  <si>
    <t>蔡鸿琳英语一对一</t>
    <phoneticPr fontId="20" type="noConversion"/>
  </si>
  <si>
    <t>王婉滢英语一对一</t>
    <phoneticPr fontId="20" type="noConversion"/>
  </si>
  <si>
    <t>苏安琪儿物理一对一</t>
    <phoneticPr fontId="20" type="noConversion"/>
  </si>
  <si>
    <t>王婉滢英语试听13时</t>
    <phoneticPr fontId="20" type="noConversion"/>
  </si>
  <si>
    <t>吴超数学一对一</t>
    <phoneticPr fontId="20" type="noConversion"/>
  </si>
  <si>
    <t>陈毅銮数学一对一</t>
    <phoneticPr fontId="20" type="noConversion"/>
  </si>
  <si>
    <t>陈毅銮英语一对一</t>
    <phoneticPr fontId="20" type="noConversion"/>
  </si>
  <si>
    <t>林辰庄月茵化学</t>
    <phoneticPr fontId="20" type="noConversion"/>
  </si>
  <si>
    <t>林辰庄月茵物理</t>
    <phoneticPr fontId="20" type="noConversion"/>
  </si>
  <si>
    <t>数学</t>
  </si>
  <si>
    <t>化学</t>
  </si>
  <si>
    <t>吴超</t>
    <phoneticPr fontId="20" type="noConversion"/>
  </si>
  <si>
    <t xml:space="preserve">2016暑期课表     </t>
    <phoneticPr fontId="20" type="noConversion"/>
  </si>
  <si>
    <t>苏安琪儿化学一对一</t>
    <phoneticPr fontId="20" type="noConversion"/>
  </si>
  <si>
    <t>林辰庄月茵</t>
  </si>
  <si>
    <t>物理</t>
  </si>
  <si>
    <t>物理</t>
    <phoneticPr fontId="20" type="noConversion"/>
  </si>
  <si>
    <t>化学</t>
    <phoneticPr fontId="20" type="noConversion"/>
  </si>
  <si>
    <t>王昊</t>
    <phoneticPr fontId="20" type="noConversion"/>
  </si>
  <si>
    <t>物理</t>
    <phoneticPr fontId="20" type="noConversion"/>
  </si>
  <si>
    <t>吴超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</si>
  <si>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</si>
  <si>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</si>
  <si>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</si>
  <si>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</si>
  <si>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刘佳华数学一对一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</si>
</sst>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804]m&quot;月&quot;d&quot;日&quot;aaaa;@"/>
  </numFmts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Calibri"/>
      <family val="2"/>
      <charset val="134"/>
    </font>
    <font>
      <sz val="26"/>
      <color indexed="8"/>
      <name val="华文琥珀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43"/>
      <name val="宋体"/>
      <family val="3"/>
      <charset val="134"/>
    </font>
    <font>
      <sz val="11"/>
      <color indexed="32"/>
      <name val="宋体"/>
      <family val="2"/>
      <charset val="134"/>
    </font>
    <font>
      <sz val="11"/>
      <name val="方正姚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方正姚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1"/>
      <name val="宋体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indexed="8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theme="4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58" fontId="7" fillId="3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8" fontId="7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177" fontId="13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9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23" fillId="13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vertical="center" wrapText="1"/>
    </xf>
    <xf numFmtId="0" fontId="25" fillId="14" borderId="7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2" fillId="21" borderId="7" xfId="0" applyFont="1" applyFill="1" applyBorder="1" applyAlignment="1">
      <alignment vertical="center" wrapText="1"/>
    </xf>
    <xf numFmtId="0" fontId="12" fillId="24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23" borderId="7" xfId="0" applyFont="1" applyFill="1" applyBorder="1" applyAlignment="1">
      <alignment horizontal="center" vertical="center" wrapText="1"/>
    </xf>
    <xf numFmtId="0" fontId="23" fillId="25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vertical="center" wrapText="1"/>
    </xf>
    <xf numFmtId="0" fontId="30" fillId="26" borderId="7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vertical="center" wrapText="1"/>
    </xf>
    <xf numFmtId="0" fontId="30" fillId="28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vertical="center" wrapText="1"/>
    </xf>
    <xf numFmtId="0" fontId="9" fillId="31" borderId="7" xfId="0" applyFont="1" applyFill="1" applyBorder="1" applyAlignment="1">
      <alignment horizontal="center" vertical="center" wrapText="1"/>
    </xf>
    <xf numFmtId="0" fontId="30" fillId="32" borderId="7" xfId="0" applyFont="1" applyFill="1" applyBorder="1" applyAlignment="1">
      <alignment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9" fillId="0" borderId="14" xfId="0" applyFont="1" applyFill="1" applyBorder="1">
      <alignment vertical="center"/>
    </xf>
    <xf numFmtId="0" fontId="30" fillId="0" borderId="7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4" fillId="33" borderId="16" xfId="0" applyFont="1" applyFill="1" applyBorder="1" applyAlignment="1">
      <alignment vertical="center" wrapText="1"/>
    </xf>
    <xf numFmtId="0" fontId="27" fillId="0" borderId="16" xfId="0" applyFont="1" applyBorder="1" applyAlignment="1">
      <alignment horizontal="center" vertical="center" wrapText="1"/>
    </xf>
    <xf numFmtId="0" fontId="23" fillId="13" borderId="16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23" fillId="25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6" fillId="36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30" fillId="37" borderId="20" xfId="0" applyFont="1" applyFill="1" applyBorder="1" applyAlignment="1">
      <alignment horizontal="center" vertical="center" wrapText="1"/>
    </xf>
    <xf numFmtId="0" fontId="9" fillId="29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0" fillId="0" borderId="22" xfId="0" applyFill="1" applyBorder="1">
      <alignment vertical="center"/>
    </xf>
    <xf numFmtId="0" fontId="0" fillId="6" borderId="2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29" borderId="22" xfId="0" applyFont="1" applyFill="1" applyBorder="1" applyAlignment="1">
      <alignment vertical="center" wrapText="1"/>
    </xf>
    <xf numFmtId="177" fontId="10" fillId="0" borderId="20" xfId="0" applyNumberFormat="1" applyFont="1" applyFill="1" applyBorder="1" applyAlignment="1">
      <alignment horizontal="center" vertical="center" wrapText="1"/>
    </xf>
    <xf numFmtId="0" fontId="9" fillId="35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7" fontId="13" fillId="0" borderId="22" xfId="0" applyNumberFormat="1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vertical="center" wrapText="1"/>
    </xf>
    <xf numFmtId="0" fontId="30" fillId="37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35" fillId="24" borderId="15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36" fillId="36" borderId="15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9" fillId="0" borderId="17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vertical="center" wrapText="1"/>
    </xf>
    <xf numFmtId="0" fontId="36" fillId="36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11" fillId="38" borderId="16" xfId="0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vertical="center" wrapText="1"/>
    </xf>
    <xf numFmtId="0" fontId="2" fillId="27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horizontal="center" vertical="center" wrapText="1"/>
    </xf>
    <xf numFmtId="177" fontId="10" fillId="0" borderId="22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9" fillId="0" borderId="22" xfId="0" applyFont="1" applyFill="1" applyBorder="1">
      <alignment vertical="center"/>
    </xf>
    <xf numFmtId="0" fontId="14" fillId="0" borderId="22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11" fillId="38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 wrapText="1"/>
    </xf>
    <xf numFmtId="0" fontId="3" fillId="27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9" fillId="30" borderId="22" xfId="0" applyFont="1" applyFill="1" applyBorder="1" applyAlignment="1">
      <alignment horizontal="center" vertical="center" wrapText="1"/>
    </xf>
    <xf numFmtId="0" fontId="34" fillId="33" borderId="2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0" fontId="22" fillId="21" borderId="22" xfId="0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" fillId="27" borderId="22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0" fillId="39" borderId="22" xfId="0" applyFont="1" applyFill="1" applyBorder="1" applyAlignment="1">
      <alignment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vertical="center" wrapText="1"/>
    </xf>
    <xf numFmtId="0" fontId="4" fillId="34" borderId="16" xfId="0" applyFont="1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0" fillId="27" borderId="0" xfId="0" applyFill="1" applyAlignment="1">
      <alignment vertical="center" wrapText="1"/>
    </xf>
    <xf numFmtId="0" fontId="11" fillId="38" borderId="1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38" borderId="25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vertical="center" wrapText="1"/>
    </xf>
    <xf numFmtId="0" fontId="0" fillId="0" borderId="25" xfId="0" applyFill="1" applyBorder="1">
      <alignment vertical="center"/>
    </xf>
    <xf numFmtId="0" fontId="27" fillId="0" borderId="25" xfId="0" applyFont="1" applyBorder="1" applyAlignment="1">
      <alignment horizontal="center" vertical="center" wrapText="1"/>
    </xf>
    <xf numFmtId="0" fontId="4" fillId="34" borderId="22" xfId="0" applyFont="1" applyFill="1" applyBorder="1" applyAlignment="1">
      <alignment vertical="center" wrapText="1"/>
    </xf>
    <xf numFmtId="0" fontId="0" fillId="30" borderId="22" xfId="0" applyFill="1" applyBorder="1" applyAlignment="1">
      <alignment vertical="center" wrapText="1"/>
    </xf>
    <xf numFmtId="0" fontId="0" fillId="27" borderId="22" xfId="0" applyFill="1" applyBorder="1" applyAlignment="1">
      <alignment vertical="center" wrapText="1"/>
    </xf>
    <xf numFmtId="0" fontId="0" fillId="15" borderId="22" xfId="0" applyFill="1" applyBorder="1" applyAlignment="1">
      <alignment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217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</cellStyles>
  <dxfs count="174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EAEED"/>
      <rgbColor rgb="0000FF00"/>
      <rgbColor rgb="00277A7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46ACA6"/>
      <rgbColor rgb="00FF9900"/>
      <rgbColor rgb="00FF6600"/>
      <rgbColor rgb="00666699"/>
      <rgbColor rgb="00969696"/>
      <rgbColor rgb="009D3A3A"/>
      <rgbColor rgb="00339966"/>
      <rgbColor rgb="00003300"/>
      <rgbColor rgb="00C1EFE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7"/>
  <sheetViews>
    <sheetView tabSelected="1" topLeftCell="A124" workbookViewId="0">
      <selection activeCell="D152" sqref="D152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200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42552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吴超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>
      <c r="A5" s="20" t="s">
        <v>186</v>
      </c>
      <c r="B5" s="37"/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0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>
      <c r="A6" s="20" t="s">
        <v>187</v>
      </c>
      <c r="B6" s="50"/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0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42553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 ht="27">
      <c r="A10" s="20" t="s">
        <v>13</v>
      </c>
      <c r="B10" s="183" t="s">
        <v>59</v>
      </c>
      <c r="C10" s="163"/>
      <c r="D10" s="164"/>
      <c r="E10" s="19"/>
      <c r="F10" s="19"/>
      <c r="G10" s="19"/>
      <c r="H10" s="19"/>
      <c r="I10" s="19"/>
      <c r="J10" s="19"/>
      <c r="K10" s="19"/>
      <c r="L10" s="35"/>
      <c r="M10" s="47">
        <f t="shared" si="0"/>
        <v>1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 ht="40.5">
      <c r="A11" s="20" t="s">
        <v>14</v>
      </c>
      <c r="B11" s="184" t="s">
        <v>71</v>
      </c>
      <c r="C11" s="156"/>
      <c r="D11" s="151"/>
      <c r="E11" s="35"/>
      <c r="G11" s="19"/>
      <c r="H11" s="19"/>
      <c r="I11" s="19"/>
      <c r="J11" s="19"/>
      <c r="K11" s="19"/>
      <c r="L11" s="35"/>
      <c r="M11" s="47">
        <f t="shared" si="0"/>
        <v>1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186</v>
      </c>
      <c r="B12" s="181" t="s">
        <v>91</v>
      </c>
      <c r="C12" s="166"/>
      <c r="D12" s="163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187</v>
      </c>
      <c r="B13" s="166"/>
      <c r="C13" s="181" t="s">
        <v>180</v>
      </c>
      <c r="D13" s="151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42554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 ht="27">
      <c r="A17" s="20" t="s">
        <v>13</v>
      </c>
      <c r="B17" s="145"/>
      <c r="C17" s="163"/>
      <c r="D17" s="164"/>
      <c r="E17" s="151"/>
      <c r="F17" s="146"/>
      <c r="G17" s="187" t="s">
        <v>49</v>
      </c>
      <c r="H17" s="30"/>
      <c r="I17" s="32"/>
      <c r="J17" s="19"/>
      <c r="K17" s="19"/>
      <c r="L17" s="35"/>
      <c r="M17" s="47">
        <f t="shared" si="0"/>
        <v>1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 ht="27">
      <c r="A18" s="20" t="s">
        <v>14</v>
      </c>
      <c r="B18" s="151"/>
      <c r="C18" s="151"/>
      <c r="D18" s="156"/>
      <c r="E18" s="164"/>
      <c r="F18" s="139"/>
      <c r="G18" s="146" t="s">
        <v>181</v>
      </c>
      <c r="H18" s="19"/>
      <c r="I18" s="30"/>
      <c r="J18" s="19"/>
      <c r="K18" s="19"/>
      <c r="L18" s="35"/>
      <c r="M18" s="47">
        <f t="shared" si="0"/>
        <v>1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186</v>
      </c>
      <c r="B19" s="156"/>
      <c r="C19" s="164"/>
      <c r="D19" s="195" t="s">
        <v>182</v>
      </c>
      <c r="E19" s="169"/>
      <c r="F19" s="146" t="s">
        <v>96</v>
      </c>
      <c r="G19" s="193"/>
      <c r="H19" s="19"/>
      <c r="I19" s="32"/>
      <c r="J19" s="19"/>
      <c r="K19" s="19"/>
      <c r="L19" s="35"/>
      <c r="M19" s="47">
        <f t="shared" si="0"/>
        <v>2</v>
      </c>
      <c r="O19" t="str">
        <f t="shared" ca="1" si="1"/>
        <v>化学</v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>化学</v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187</v>
      </c>
      <c r="B20" s="195" t="s">
        <v>183</v>
      </c>
      <c r="C20" s="170" t="s">
        <v>31</v>
      </c>
      <c r="D20" s="191"/>
      <c r="E20" s="191"/>
      <c r="F20" s="169"/>
      <c r="G20" s="193"/>
      <c r="H20" s="19"/>
      <c r="I20" s="19"/>
      <c r="J20" s="19"/>
      <c r="K20" s="19"/>
      <c r="L20" s="35"/>
      <c r="M20" s="47">
        <f t="shared" si="0"/>
        <v>2</v>
      </c>
      <c r="O20" t="str">
        <f t="shared" ca="1" si="1"/>
        <v>数学</v>
      </c>
      <c r="P20" s="17" t="str">
        <f ca="1">IF(COUNTIF(INDIRECT("$B$20"),"*"&amp;$O$2&amp;"*")=1,LEFT(RIGHT(INDIRECT("$B$20"),5),2),"")</f>
        <v>数学</v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42555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>
      <c r="A24" s="20" t="s">
        <v>13</v>
      </c>
      <c r="B24" s="70"/>
      <c r="C24" s="19"/>
      <c r="D24" s="59"/>
      <c r="E24" s="59"/>
      <c r="F24" s="19"/>
      <c r="G24" s="26"/>
      <c r="H24" s="26"/>
      <c r="I24" s="19"/>
      <c r="J24" s="19"/>
      <c r="K24" s="19"/>
      <c r="L24" s="35"/>
      <c r="M24" s="47">
        <f t="shared" si="0"/>
        <v>0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>
      <c r="A25" s="20" t="s">
        <v>14</v>
      </c>
      <c r="B25" s="35"/>
      <c r="C25" s="90"/>
      <c r="D25" s="37"/>
      <c r="E25" s="35"/>
      <c r="G25" s="19"/>
      <c r="H25" s="26"/>
      <c r="I25" s="19"/>
      <c r="J25" s="19"/>
      <c r="K25" s="19"/>
      <c r="L25" s="35"/>
      <c r="M25" s="47">
        <f t="shared" si="0"/>
        <v>0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>
      <c r="A26" s="20" t="s">
        <v>186</v>
      </c>
      <c r="B26" s="37"/>
      <c r="C26" s="59"/>
      <c r="D26" s="90"/>
      <c r="E26" s="35"/>
      <c r="F26" s="35"/>
      <c r="G26" s="26"/>
      <c r="H26" s="26"/>
      <c r="I26" s="19"/>
      <c r="J26" s="19"/>
      <c r="K26" s="19"/>
      <c r="L26" s="35"/>
      <c r="M26" s="47">
        <f t="shared" si="0"/>
        <v>0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>
      <c r="A27" s="20" t="s">
        <v>187</v>
      </c>
      <c r="B27" s="60"/>
      <c r="C27" s="35"/>
      <c r="D27" s="55"/>
      <c r="E27" s="59"/>
      <c r="F27" s="50"/>
      <c r="G27" s="26"/>
      <c r="H27" s="26"/>
      <c r="I27" s="19"/>
      <c r="J27" s="19"/>
      <c r="K27" s="19"/>
      <c r="L27" s="35"/>
      <c r="M27" s="47">
        <f t="shared" si="0"/>
        <v>0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>
      <c r="A28" s="20" t="s">
        <v>17</v>
      </c>
      <c r="B28" s="50"/>
      <c r="C28" s="71"/>
      <c r="D28" s="96"/>
      <c r="E28" s="60"/>
      <c r="F28" s="25"/>
      <c r="G28" s="26"/>
      <c r="H28" s="26"/>
      <c r="I28" s="19"/>
      <c r="J28" s="19"/>
      <c r="K28" s="19"/>
      <c r="L28" s="35"/>
      <c r="M28" s="47">
        <f t="shared" si="0"/>
        <v>0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>
      <c r="A29" s="20" t="s">
        <v>77</v>
      </c>
      <c r="B29" s="97"/>
      <c r="C29" s="59"/>
      <c r="D29" s="96"/>
      <c r="E29" s="60"/>
      <c r="F29" s="25"/>
      <c r="G29" s="26"/>
      <c r="H29" s="26"/>
      <c r="I29" s="19"/>
      <c r="J29" s="19"/>
      <c r="K29" s="19"/>
      <c r="L29" s="35"/>
      <c r="M29" s="47">
        <f t="shared" si="0"/>
        <v>0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31">
        <f>A23+1</f>
        <v>42556</v>
      </c>
      <c r="B30" s="19" t="s">
        <v>2</v>
      </c>
      <c r="C30" s="19" t="s">
        <v>3</v>
      </c>
      <c r="D30" s="19" t="s">
        <v>4</v>
      </c>
      <c r="E30" s="19" t="s">
        <v>5</v>
      </c>
      <c r="F30" s="19" t="s">
        <v>6</v>
      </c>
      <c r="G30" s="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>
      <c r="A31" s="20" t="s">
        <v>13</v>
      </c>
      <c r="B31" s="59"/>
      <c r="C31" s="90"/>
      <c r="D31" s="59"/>
      <c r="E31" s="19"/>
      <c r="F31" s="19"/>
      <c r="G31" s="19"/>
      <c r="H31" s="19"/>
      <c r="I31" s="19"/>
      <c r="J31" s="19"/>
      <c r="K31" s="19"/>
      <c r="L31" s="35"/>
      <c r="M31" s="47">
        <f t="shared" si="0"/>
        <v>0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>
      <c r="A32" s="20" t="s">
        <v>14</v>
      </c>
      <c r="B32" s="35"/>
      <c r="C32" s="37"/>
      <c r="D32" s="35"/>
      <c r="E32" s="59"/>
      <c r="G32" s="19"/>
      <c r="H32" s="19"/>
      <c r="I32" s="19"/>
      <c r="J32" s="19"/>
      <c r="K32" s="19"/>
      <c r="L32" s="35"/>
      <c r="M32" s="47">
        <f t="shared" si="0"/>
        <v>0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>
      <c r="A33" s="20" t="s">
        <v>186</v>
      </c>
      <c r="B33" s="37"/>
      <c r="C33" s="55"/>
      <c r="D33" s="90"/>
      <c r="E33" s="60"/>
      <c r="F33" s="19"/>
      <c r="G33" s="35"/>
      <c r="H33" s="19"/>
      <c r="I33" s="19"/>
      <c r="J33" s="19"/>
      <c r="K33" s="19"/>
      <c r="L33" s="35"/>
      <c r="M33" s="47">
        <f t="shared" si="0"/>
        <v>0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>
      <c r="A34" s="20" t="s">
        <v>187</v>
      </c>
      <c r="B34" s="50"/>
      <c r="C34" s="60"/>
      <c r="D34" s="35"/>
      <c r="E34" s="55"/>
      <c r="F34" s="35"/>
      <c r="G34" s="19"/>
      <c r="H34" s="19"/>
      <c r="I34" s="19"/>
      <c r="J34" s="19"/>
      <c r="K34" s="19"/>
      <c r="L34" s="35"/>
      <c r="M34" s="47">
        <f t="shared" si="0"/>
        <v>0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>
      <c r="A35" s="20" t="s">
        <v>17</v>
      </c>
      <c r="B35" s="35"/>
      <c r="C35" s="50"/>
      <c r="D35" s="59"/>
      <c r="E35" s="60"/>
      <c r="F35" s="50"/>
      <c r="G35" s="19"/>
      <c r="H35" s="19"/>
      <c r="I35" s="19"/>
      <c r="J35" s="19"/>
      <c r="K35" s="19"/>
      <c r="L35" s="35"/>
      <c r="M35" s="47">
        <f t="shared" si="0"/>
        <v>0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>
      <c r="A36" s="20" t="s">
        <v>77</v>
      </c>
      <c r="B36" s="97"/>
      <c r="C36" s="50"/>
      <c r="D36" s="96"/>
      <c r="E36" s="60"/>
      <c r="F36" s="25"/>
      <c r="G36" s="26"/>
      <c r="H36" s="26"/>
      <c r="I36" s="19"/>
      <c r="J36" s="19"/>
      <c r="K36" s="19"/>
      <c r="L36" s="35"/>
      <c r="M36" s="47">
        <f t="shared" si="0"/>
        <v>0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31">
        <f>A30+1</f>
        <v>42557</v>
      </c>
      <c r="B37" s="19" t="s">
        <v>2</v>
      </c>
      <c r="C37" s="19" t="s">
        <v>3</v>
      </c>
      <c r="D37" s="19" t="s">
        <v>4</v>
      </c>
      <c r="E37" s="19" t="s">
        <v>5</v>
      </c>
      <c r="F37" s="19" t="s">
        <v>6</v>
      </c>
      <c r="G37" s="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>
      <c r="A38" s="34" t="s">
        <v>13</v>
      </c>
      <c r="B38" s="70"/>
      <c r="C38" s="90"/>
      <c r="D38" s="59"/>
      <c r="E38" s="19"/>
      <c r="F38" s="19"/>
      <c r="G38" s="19"/>
      <c r="H38" s="19"/>
      <c r="I38" s="19"/>
      <c r="J38" s="19"/>
      <c r="K38" s="19"/>
      <c r="L38" s="35"/>
      <c r="M38" s="47">
        <f t="shared" si="0"/>
        <v>0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20" t="s">
        <v>14</v>
      </c>
      <c r="B39" s="35"/>
      <c r="C39" s="37"/>
      <c r="D39" s="35"/>
      <c r="E39" s="201" t="s">
        <v>102</v>
      </c>
      <c r="F39" s="40"/>
      <c r="G39" s="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20" t="s">
        <v>186</v>
      </c>
      <c r="B40" s="37"/>
      <c r="C40" s="50"/>
      <c r="D40" s="96"/>
      <c r="E40" s="74"/>
      <c r="F40" s="35"/>
      <c r="G40" s="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20" t="s">
        <v>187</v>
      </c>
      <c r="B41" s="59"/>
      <c r="C41" s="55"/>
      <c r="D41" s="60"/>
      <c r="E41" s="217" t="s">
        <v>188</v>
      </c>
      <c r="F41" s="74"/>
      <c r="G41" s="19"/>
      <c r="H41" s="24"/>
      <c r="I41" s="19"/>
      <c r="J41" s="19"/>
      <c r="K41" s="19"/>
      <c r="L41" s="35"/>
      <c r="M41" s="47">
        <f t="shared" si="0"/>
        <v>1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>
      <c r="A42" s="20" t="s">
        <v>17</v>
      </c>
      <c r="B42" s="60"/>
      <c r="C42" s="55"/>
      <c r="D42" s="60"/>
      <c r="E42" s="74"/>
      <c r="F42" s="50"/>
      <c r="G42" s="26"/>
      <c r="H42" s="40"/>
      <c r="I42" s="19"/>
      <c r="J42" s="19"/>
      <c r="K42" s="19"/>
      <c r="L42" s="35"/>
      <c r="M42" s="47">
        <f t="shared" si="0"/>
        <v>0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>
      <c r="A43" s="20" t="s">
        <v>77</v>
      </c>
      <c r="B43" s="19"/>
      <c r="C43" s="36"/>
      <c r="D43" s="19"/>
      <c r="E43" s="19"/>
      <c r="F43" s="19"/>
      <c r="G43" s="32"/>
      <c r="H43" s="19"/>
      <c r="I43" s="19"/>
      <c r="J43" s="19"/>
      <c r="K43" s="19"/>
      <c r="L43" s="35"/>
      <c r="M43" s="47">
        <f t="shared" si="0"/>
        <v>0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31">
        <f>A37+1</f>
        <v>42558</v>
      </c>
      <c r="B44" s="19" t="s">
        <v>2</v>
      </c>
      <c r="C44" s="19" t="s">
        <v>3</v>
      </c>
      <c r="D44" s="19" t="s">
        <v>4</v>
      </c>
      <c r="E44" s="19" t="s">
        <v>5</v>
      </c>
      <c r="F44" s="19" t="s">
        <v>6</v>
      </c>
      <c r="G44" s="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20" t="s">
        <v>186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20" t="s">
        <v>187</v>
      </c>
      <c r="B46" s="35"/>
      <c r="C46" s="19"/>
      <c r="D46" s="19"/>
      <c r="E46" s="217" t="s">
        <v>188</v>
      </c>
      <c r="F46" s="42"/>
      <c r="G46" s="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>
      <c r="A47" s="20" t="s">
        <v>18</v>
      </c>
      <c r="B47" s="35"/>
      <c r="C47" s="35"/>
      <c r="D47" s="38"/>
      <c r="E47" s="19"/>
      <c r="F47" s="19"/>
      <c r="G47" s="19"/>
      <c r="H47" s="26"/>
      <c r="I47" s="19"/>
      <c r="J47" s="19"/>
      <c r="K47" s="19"/>
      <c r="L47" s="35"/>
      <c r="M47" s="47">
        <f t="shared" si="0"/>
        <v>0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>
      <c r="A48" s="31">
        <f>A44+1</f>
        <v>42559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  <c r="I48" s="19" t="s">
        <v>9</v>
      </c>
      <c r="J48" s="19" t="s">
        <v>10</v>
      </c>
      <c r="K48" s="19" t="s">
        <v>11</v>
      </c>
      <c r="L48" s="35" t="s">
        <v>12</v>
      </c>
      <c r="M48" s="47">
        <f t="shared" si="0"/>
        <v>0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>
      <c r="A49" s="20" t="s">
        <v>14</v>
      </c>
      <c r="B49" s="19"/>
      <c r="C49" s="19"/>
      <c r="D49" s="19"/>
      <c r="E49" s="20"/>
      <c r="F49" s="19"/>
      <c r="G49" s="19"/>
      <c r="H49" s="19"/>
      <c r="I49" s="19"/>
      <c r="J49" s="19"/>
      <c r="K49" s="19"/>
      <c r="L49" s="35"/>
      <c r="M49" s="47">
        <f t="shared" si="0"/>
        <v>0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20" t="s">
        <v>18</v>
      </c>
      <c r="B50" s="78"/>
      <c r="C50" s="37"/>
      <c r="D50" s="19"/>
      <c r="E50" s="20"/>
      <c r="F50" s="19"/>
      <c r="G50" s="19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31">
        <f>A48+1</f>
        <v>42560</v>
      </c>
      <c r="B51" s="19" t="s">
        <v>2</v>
      </c>
      <c r="C51" s="19" t="s">
        <v>3</v>
      </c>
      <c r="D51" s="19" t="s">
        <v>4</v>
      </c>
      <c r="E51" s="19" t="s">
        <v>5</v>
      </c>
      <c r="F51" s="19" t="s">
        <v>6</v>
      </c>
      <c r="G51" s="19" t="s">
        <v>7</v>
      </c>
      <c r="H51" s="19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20" t="s">
        <v>13</v>
      </c>
      <c r="B52" s="70"/>
      <c r="C52" s="25"/>
      <c r="D52" s="39"/>
      <c r="E52" s="19"/>
      <c r="F52" s="19"/>
      <c r="G52" s="19"/>
      <c r="H52" s="19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>
      <c r="A53" s="20" t="s">
        <v>14</v>
      </c>
      <c r="B53" s="35"/>
      <c r="C53" s="37"/>
      <c r="D53" s="35"/>
      <c r="E53" s="19"/>
      <c r="F53" s="35"/>
      <c r="G53" s="39"/>
      <c r="H53" s="19"/>
      <c r="I53" s="19"/>
      <c r="J53" s="19"/>
      <c r="K53" s="19"/>
      <c r="L53" s="35"/>
      <c r="M53" s="47">
        <f t="shared" si="0"/>
        <v>0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>
      <c r="A54" s="20" t="s">
        <v>186</v>
      </c>
      <c r="B54" s="35"/>
      <c r="C54" s="77"/>
      <c r="D54" s="30"/>
      <c r="F54" s="35"/>
      <c r="G54" s="35"/>
      <c r="H54" s="19"/>
      <c r="I54" s="19"/>
      <c r="J54" s="19"/>
      <c r="K54" s="19"/>
      <c r="L54" s="35"/>
      <c r="M54" s="47">
        <f t="shared" si="0"/>
        <v>0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>
      <c r="A55" s="20" t="s">
        <v>187</v>
      </c>
      <c r="B55" s="166"/>
      <c r="C55" s="50"/>
      <c r="D55" s="30"/>
      <c r="E55" s="55"/>
      <c r="F55" s="19"/>
      <c r="G55" s="35"/>
      <c r="H55" s="19"/>
      <c r="I55" s="19"/>
      <c r="J55" s="19"/>
      <c r="K55" s="19"/>
      <c r="L55" s="35"/>
      <c r="M55" s="47">
        <f t="shared" si="0"/>
        <v>0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>
      <c r="A56" s="20" t="s">
        <v>17</v>
      </c>
      <c r="B56" s="35"/>
      <c r="C56" s="35"/>
      <c r="D56" s="25"/>
      <c r="E56" s="19"/>
      <c r="F56" s="76"/>
      <c r="G56" s="25"/>
      <c r="H56" s="19"/>
      <c r="I56" s="19"/>
      <c r="J56" s="19"/>
      <c r="K56" s="19"/>
      <c r="L56" s="35"/>
      <c r="M56" s="47">
        <f t="shared" si="0"/>
        <v>0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>
      <c r="A57" s="20" t="s">
        <v>18</v>
      </c>
      <c r="B57" s="25"/>
      <c r="C57" s="28"/>
      <c r="D57" s="25"/>
      <c r="E57" s="25"/>
      <c r="F57" s="39"/>
      <c r="G57" s="25"/>
      <c r="H57" s="19"/>
      <c r="I57" s="19"/>
      <c r="J57" s="19"/>
      <c r="K57" s="19"/>
      <c r="L57" s="35"/>
      <c r="M57" s="47">
        <f t="shared" si="0"/>
        <v>0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31">
        <f>A51+1</f>
        <v>42561</v>
      </c>
      <c r="B58" s="19" t="s">
        <v>2</v>
      </c>
      <c r="C58" s="19" t="s">
        <v>3</v>
      </c>
      <c r="D58" s="19" t="s">
        <v>4</v>
      </c>
      <c r="E58" s="19" t="s">
        <v>5</v>
      </c>
      <c r="F58" s="19" t="s">
        <v>6</v>
      </c>
      <c r="G58" s="19" t="s">
        <v>7</v>
      </c>
      <c r="H58" s="19" t="s">
        <v>8</v>
      </c>
      <c r="I58" s="19" t="s">
        <v>9</v>
      </c>
      <c r="J58" s="19" t="s">
        <v>10</v>
      </c>
      <c r="K58" s="19" t="s">
        <v>11</v>
      </c>
      <c r="L58" s="35" t="s">
        <v>12</v>
      </c>
      <c r="M58" s="47">
        <f t="shared" si="0"/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>
      <c r="A59" s="20" t="s">
        <v>13</v>
      </c>
      <c r="B59" s="55"/>
      <c r="C59" s="28"/>
      <c r="D59" s="35"/>
      <c r="E59" s="35"/>
      <c r="F59" s="19"/>
      <c r="G59" s="19"/>
      <c r="H59" s="19"/>
      <c r="I59" s="19"/>
      <c r="J59" s="19"/>
      <c r="K59" s="19"/>
      <c r="L59" s="35"/>
      <c r="M59" s="47">
        <f t="shared" si="0"/>
        <v>0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40.5">
      <c r="A60" s="20" t="s">
        <v>14</v>
      </c>
      <c r="B60" s="113"/>
      <c r="C60" s="35"/>
      <c r="D60" s="35"/>
      <c r="E60" s="181" t="s">
        <v>191</v>
      </c>
      <c r="F60" s="19"/>
      <c r="G60" s="35"/>
      <c r="H60" s="19"/>
      <c r="I60" s="19"/>
      <c r="J60" s="19"/>
      <c r="K60" s="19"/>
      <c r="L60" s="35"/>
      <c r="M60" s="47">
        <f>MOD(11-COUNTIF(B60:L60,""),11)</f>
        <v>1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20" t="s">
        <v>186</v>
      </c>
      <c r="B61" s="181" t="s">
        <v>91</v>
      </c>
      <c r="C61" s="59"/>
      <c r="D61" s="19"/>
      <c r="E61" s="201" t="s">
        <v>102</v>
      </c>
      <c r="F61" s="25"/>
      <c r="G61" s="35"/>
      <c r="H61" s="40"/>
      <c r="I61" s="19"/>
      <c r="J61" s="19"/>
      <c r="K61" s="19"/>
      <c r="L61" s="35"/>
      <c r="M61" s="47">
        <f>MOD(11-COUNTIF(B61:L61,""),11)</f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>
      <c r="A62" s="20" t="s">
        <v>187</v>
      </c>
      <c r="C62" s="71"/>
      <c r="D62" s="19"/>
      <c r="E62" s="55"/>
      <c r="F62" s="35"/>
      <c r="G62" s="35"/>
      <c r="H62" s="19"/>
      <c r="I62" s="19"/>
      <c r="J62" s="19"/>
      <c r="K62" s="19"/>
      <c r="L62" s="35"/>
      <c r="M62" s="47">
        <f t="shared" si="0"/>
        <v>0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>
      <c r="A63" s="20" t="s">
        <v>17</v>
      </c>
      <c r="B63" s="60"/>
      <c r="C63" s="35"/>
      <c r="D63" s="19"/>
      <c r="F63" s="50"/>
      <c r="G63" s="30"/>
      <c r="H63" s="30"/>
      <c r="I63" s="19"/>
      <c r="J63" s="19"/>
      <c r="K63" s="19"/>
      <c r="L63" s="35"/>
      <c r="M63" s="47">
        <f t="shared" si="0"/>
        <v>0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>
      <c r="A64" s="20" t="s">
        <v>18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35"/>
      <c r="M64" s="47">
        <f t="shared" si="0"/>
        <v>0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31">
        <f>A58+1</f>
        <v>42562</v>
      </c>
      <c r="B65" s="19" t="s">
        <v>2</v>
      </c>
      <c r="C65" s="19" t="s">
        <v>3</v>
      </c>
      <c r="D65" s="19" t="s">
        <v>4</v>
      </c>
      <c r="E65" s="19" t="s">
        <v>5</v>
      </c>
      <c r="F65" s="19" t="s">
        <v>6</v>
      </c>
      <c r="G65" s="19" t="s">
        <v>7</v>
      </c>
      <c r="H65" s="19" t="s">
        <v>8</v>
      </c>
      <c r="I65" s="19" t="s">
        <v>9</v>
      </c>
      <c r="J65" s="19" t="s">
        <v>10</v>
      </c>
      <c r="K65" s="19" t="s">
        <v>11</v>
      </c>
      <c r="L65" s="35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20" t="s">
        <v>14</v>
      </c>
      <c r="B66" s="35"/>
      <c r="C66" s="35"/>
      <c r="D66" s="19"/>
      <c r="E66" s="213" t="s">
        <v>174</v>
      </c>
      <c r="F66" s="146"/>
      <c r="G66" s="19"/>
      <c r="H66" s="19"/>
      <c r="I66" s="19"/>
      <c r="J66" s="19"/>
      <c r="K66" s="19"/>
      <c r="L66" s="35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27">
      <c r="A67" s="20" t="s">
        <v>186</v>
      </c>
      <c r="B67" s="130"/>
      <c r="C67" s="59"/>
      <c r="D67" s="19"/>
      <c r="E67" s="146" t="s">
        <v>184</v>
      </c>
      <c r="F67" s="19"/>
      <c r="G67" s="146"/>
      <c r="H67" s="20"/>
      <c r="I67" s="19"/>
      <c r="J67" s="19"/>
      <c r="K67" s="19"/>
      <c r="L67" s="35"/>
      <c r="M67" s="47">
        <f t="shared" si="0"/>
        <v>1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27">
      <c r="A68" s="20" t="s">
        <v>187</v>
      </c>
      <c r="B68" s="166"/>
      <c r="C68" s="71"/>
      <c r="D68" s="24"/>
      <c r="E68" s="217" t="s">
        <v>188</v>
      </c>
      <c r="F68" s="146"/>
      <c r="G68" s="146" t="s">
        <v>109</v>
      </c>
      <c r="H68" s="19"/>
      <c r="I68" s="19"/>
      <c r="J68" s="19"/>
      <c r="K68" s="19"/>
      <c r="L68" s="35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20" t="s">
        <v>17</v>
      </c>
      <c r="B69" s="60"/>
      <c r="C69" s="35"/>
      <c r="D69" s="24"/>
      <c r="E69" s="19"/>
      <c r="F69" s="30"/>
      <c r="G69" s="19"/>
      <c r="H69" s="19"/>
      <c r="I69" s="19"/>
      <c r="J69" s="19"/>
      <c r="K69" s="19"/>
      <c r="L69" s="35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20" t="s">
        <v>18</v>
      </c>
      <c r="B70" s="97"/>
      <c r="C70" s="55"/>
      <c r="D70" s="26"/>
      <c r="E70" s="220"/>
      <c r="F70" s="19"/>
      <c r="G70" s="19"/>
      <c r="H70" s="19"/>
      <c r="I70" s="19"/>
      <c r="J70" s="19"/>
      <c r="K70" s="19"/>
      <c r="L70" s="35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31">
        <f>A65+1</f>
        <v>42563</v>
      </c>
      <c r="B71" s="19" t="s">
        <v>2</v>
      </c>
      <c r="C71" s="19" t="s">
        <v>3</v>
      </c>
      <c r="D71" s="19" t="s">
        <v>4</v>
      </c>
      <c r="E71" s="19" t="s">
        <v>5</v>
      </c>
      <c r="F71" s="19" t="s">
        <v>6</v>
      </c>
      <c r="G71" s="19" t="s">
        <v>7</v>
      </c>
      <c r="H71" s="19" t="s">
        <v>8</v>
      </c>
      <c r="I71" s="19" t="s">
        <v>9</v>
      </c>
      <c r="J71" s="19" t="s">
        <v>10</v>
      </c>
      <c r="K71" s="19" t="s">
        <v>11</v>
      </c>
      <c r="L71" s="35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>
      <c r="A72" s="34" t="s">
        <v>13</v>
      </c>
      <c r="B72" s="25"/>
      <c r="C72" s="25"/>
      <c r="D72" s="19"/>
      <c r="E72" s="19"/>
      <c r="F72" s="19"/>
      <c r="G72" s="19"/>
      <c r="H72" s="19"/>
      <c r="I72" s="19"/>
      <c r="J72" s="19"/>
      <c r="K72" s="19"/>
      <c r="L72" s="35"/>
      <c r="M72" s="47">
        <f t="shared" si="2"/>
        <v>0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>
      <c r="A73" s="20" t="s">
        <v>14</v>
      </c>
      <c r="B73" s="156"/>
      <c r="C73" s="90"/>
      <c r="D73" s="130"/>
      <c r="E73" s="19"/>
      <c r="F73" s="146"/>
      <c r="G73" s="19"/>
      <c r="H73" s="19"/>
      <c r="I73" s="19"/>
      <c r="J73" s="19"/>
      <c r="K73" s="19"/>
      <c r="L73" s="35"/>
      <c r="M73" s="47">
        <f>MOD(11-COUNTIF(B73:L73,""),11)</f>
        <v>0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40.5">
      <c r="A74" s="20" t="s">
        <v>186</v>
      </c>
      <c r="B74" s="130"/>
      <c r="C74" s="90"/>
      <c r="D74" s="156"/>
      <c r="E74" s="146" t="s">
        <v>184</v>
      </c>
      <c r="F74" s="218" t="s">
        <v>95</v>
      </c>
      <c r="G74" s="101" t="s">
        <v>190</v>
      </c>
      <c r="H74" s="19"/>
      <c r="I74" s="19"/>
      <c r="J74" s="19"/>
      <c r="K74" s="19"/>
      <c r="L74" s="35"/>
      <c r="M74" s="47">
        <f t="shared" si="2"/>
        <v>3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40.5">
      <c r="A75" s="20" t="s">
        <v>187</v>
      </c>
      <c r="B75" s="166"/>
      <c r="C75" s="60"/>
      <c r="D75" s="101" t="s">
        <v>74</v>
      </c>
      <c r="E75" s="217" t="s">
        <v>188</v>
      </c>
      <c r="F75" s="146"/>
      <c r="G75" s="146" t="s">
        <v>109</v>
      </c>
      <c r="H75" s="19"/>
      <c r="I75" s="19"/>
      <c r="J75" s="19"/>
      <c r="K75" s="19"/>
      <c r="L75" s="35"/>
      <c r="M75" s="47">
        <f t="shared" si="2"/>
        <v>3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>
      <c r="A76" s="20" t="s">
        <v>17</v>
      </c>
      <c r="B76" s="55"/>
      <c r="C76" s="71"/>
      <c r="D76" s="19"/>
      <c r="E76" s="24"/>
      <c r="F76" s="50"/>
      <c r="G76" s="19"/>
      <c r="H76" s="19"/>
      <c r="I76" s="19"/>
      <c r="J76" s="19"/>
      <c r="K76" s="19"/>
      <c r="L76" s="35"/>
      <c r="M76" s="47">
        <f t="shared" si="2"/>
        <v>0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20" t="s">
        <v>18</v>
      </c>
      <c r="B77" s="97"/>
      <c r="C77" s="98"/>
      <c r="D77" s="35"/>
      <c r="E77" s="24"/>
      <c r="F77" s="50"/>
      <c r="G77" s="19"/>
      <c r="H77" s="19"/>
      <c r="I77" s="19"/>
      <c r="J77" s="19"/>
      <c r="K77" s="19"/>
      <c r="L77" s="35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31">
        <f>A71+1</f>
        <v>42564</v>
      </c>
      <c r="B78" s="19" t="s">
        <v>2</v>
      </c>
      <c r="C78" s="19" t="s">
        <v>3</v>
      </c>
      <c r="D78" s="19" t="s">
        <v>4</v>
      </c>
      <c r="E78" s="19" t="s">
        <v>5</v>
      </c>
      <c r="F78" s="19" t="s">
        <v>6</v>
      </c>
      <c r="G78" s="19" t="s">
        <v>7</v>
      </c>
      <c r="H78" s="19" t="s">
        <v>8</v>
      </c>
      <c r="I78" s="19" t="s">
        <v>9</v>
      </c>
      <c r="J78" s="19" t="s">
        <v>10</v>
      </c>
      <c r="K78" s="19" t="s">
        <v>11</v>
      </c>
      <c r="L78" s="35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34" t="s">
        <v>13</v>
      </c>
      <c r="C79" s="90"/>
      <c r="D79" s="59"/>
      <c r="E79" s="29"/>
      <c r="F79" s="19"/>
      <c r="G79" s="19"/>
      <c r="H79" s="19"/>
      <c r="I79" s="19"/>
      <c r="J79" s="19"/>
      <c r="K79" s="19"/>
      <c r="L79" s="35"/>
      <c r="M79" s="47">
        <f>MOD(11-COUNTIF(B79:L79,""),11)</f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20" t="s">
        <v>14</v>
      </c>
      <c r="B80" s="181" t="s">
        <v>91</v>
      </c>
      <c r="C80" s="37"/>
      <c r="D80" s="101" t="s">
        <v>74</v>
      </c>
      <c r="E80" s="201" t="s">
        <v>102</v>
      </c>
      <c r="F80" s="146"/>
      <c r="G80" s="19"/>
      <c r="H80" s="19"/>
      <c r="I80" s="19"/>
      <c r="J80" s="19"/>
      <c r="K80" s="19"/>
      <c r="L80" s="35"/>
      <c r="M80" s="47">
        <f>MOD(11-COUNTIF(B80:L80,""),11)</f>
        <v>3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20" t="s">
        <v>186</v>
      </c>
      <c r="B81" s="101" t="s">
        <v>71</v>
      </c>
      <c r="C81" s="50"/>
      <c r="D81" s="221" t="s">
        <v>195</v>
      </c>
      <c r="E81" s="181" t="s">
        <v>189</v>
      </c>
      <c r="F81" s="19"/>
      <c r="G81" s="146" t="s">
        <v>109</v>
      </c>
      <c r="H81" s="19"/>
      <c r="I81" s="19"/>
      <c r="J81" s="19"/>
      <c r="K81" s="19"/>
      <c r="L81" s="35"/>
      <c r="M81" s="47">
        <f t="shared" si="2"/>
        <v>4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 ht="27">
      <c r="A82" s="20" t="s">
        <v>187</v>
      </c>
      <c r="B82" s="219" t="s">
        <v>193</v>
      </c>
      <c r="C82" s="90"/>
      <c r="D82" s="156"/>
      <c r="E82" s="217" t="s">
        <v>188</v>
      </c>
      <c r="F82" s="146" t="s">
        <v>96</v>
      </c>
      <c r="G82" s="221" t="s">
        <v>196</v>
      </c>
      <c r="H82" s="24"/>
      <c r="I82" s="19"/>
      <c r="J82" s="19"/>
      <c r="K82" s="19"/>
      <c r="L82" s="35"/>
      <c r="M82" s="47">
        <f t="shared" si="2"/>
        <v>4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 ht="27">
      <c r="A83" s="20" t="s">
        <v>18</v>
      </c>
      <c r="B83" s="195" t="s">
        <v>158</v>
      </c>
      <c r="C83" s="57"/>
      <c r="D83" s="71"/>
      <c r="E83" s="219" t="s">
        <v>194</v>
      </c>
      <c r="F83" s="50"/>
      <c r="G83" s="19"/>
      <c r="H83" s="19"/>
      <c r="I83" s="19"/>
      <c r="J83" s="19"/>
      <c r="K83" s="19"/>
      <c r="L83" s="35"/>
      <c r="M83" s="47">
        <f t="shared" si="2"/>
        <v>2</v>
      </c>
      <c r="O83" t="str">
        <f t="shared" ca="1" si="3"/>
        <v>数学</v>
      </c>
      <c r="P83" s="17" t="str">
        <f ca="1">IF(COUNTIF(INDIRECT("$B$83"),"*"&amp;$O$2&amp;"*")=1,LEFT(RIGHT(INDIRECT("$B$83"),5),2),"")</f>
        <v>数学</v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20"/>
      <c r="B84" s="60"/>
      <c r="C84" s="71"/>
      <c r="D84" s="35"/>
      <c r="E84" s="74"/>
      <c r="F84" s="50"/>
      <c r="G84" s="95"/>
      <c r="H84" s="19"/>
      <c r="I84" s="19"/>
      <c r="J84" s="19"/>
      <c r="K84" s="19"/>
      <c r="L84" s="35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31">
        <f>A78+1</f>
        <v>42565</v>
      </c>
      <c r="B85" s="19" t="s">
        <v>2</v>
      </c>
      <c r="C85" s="19" t="s">
        <v>3</v>
      </c>
      <c r="D85" s="19" t="s">
        <v>4</v>
      </c>
      <c r="E85" s="19" t="s">
        <v>5</v>
      </c>
      <c r="F85" s="19" t="s">
        <v>6</v>
      </c>
      <c r="G85" s="19" t="s">
        <v>7</v>
      </c>
      <c r="H85" s="19" t="s">
        <v>8</v>
      </c>
      <c r="I85" s="19" t="s">
        <v>9</v>
      </c>
      <c r="J85" s="19" t="s">
        <v>10</v>
      </c>
      <c r="K85" s="19" t="s">
        <v>11</v>
      </c>
      <c r="L85" s="35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 ht="27">
      <c r="A86" s="34" t="s">
        <v>13</v>
      </c>
      <c r="B86" s="183" t="s">
        <v>59</v>
      </c>
      <c r="C86" s="35"/>
      <c r="D86" s="96"/>
      <c r="E86" s="30"/>
      <c r="F86" s="19"/>
      <c r="G86" s="19"/>
      <c r="H86" s="19"/>
      <c r="I86" s="19"/>
      <c r="J86" s="19"/>
      <c r="K86" s="19"/>
      <c r="L86" s="35"/>
      <c r="M86" s="47">
        <f t="shared" si="2"/>
        <v>1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 ht="40.5">
      <c r="A87" s="20" t="s">
        <v>14</v>
      </c>
      <c r="B87" s="101" t="s">
        <v>71</v>
      </c>
      <c r="C87" s="90"/>
      <c r="D87" s="37"/>
      <c r="E87" s="166"/>
      <c r="F87" s="146"/>
      <c r="G87" s="19"/>
      <c r="H87" s="19"/>
      <c r="I87" s="19"/>
      <c r="J87" s="19"/>
      <c r="K87" s="19"/>
      <c r="L87" s="35"/>
      <c r="M87" s="47">
        <f t="shared" si="2"/>
        <v>1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 ht="40.5">
      <c r="A88" s="20" t="s">
        <v>186</v>
      </c>
      <c r="B88" s="166"/>
      <c r="C88" s="50"/>
      <c r="D88" s="98"/>
      <c r="E88" s="146" t="s">
        <v>184</v>
      </c>
      <c r="F88" s="218" t="s">
        <v>95</v>
      </c>
      <c r="G88" s="101" t="s">
        <v>190</v>
      </c>
      <c r="H88" s="19"/>
      <c r="I88" s="19"/>
      <c r="J88" s="19"/>
      <c r="K88" s="19"/>
      <c r="L88" s="35"/>
      <c r="M88" s="47">
        <f t="shared" si="2"/>
        <v>3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20" t="s">
        <v>187</v>
      </c>
      <c r="B89" s="166"/>
      <c r="C89" s="37"/>
      <c r="D89" s="19"/>
      <c r="E89" s="217" t="s">
        <v>188</v>
      </c>
      <c r="F89" s="146"/>
      <c r="G89" s="146" t="s">
        <v>109</v>
      </c>
      <c r="H89" s="19"/>
      <c r="I89" s="19"/>
      <c r="J89" s="19"/>
      <c r="K89" s="19"/>
      <c r="L89" s="35"/>
      <c r="M89" s="47">
        <f t="shared" si="2"/>
        <v>2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20" t="s">
        <v>17</v>
      </c>
      <c r="B90" s="59"/>
      <c r="C90" s="60"/>
      <c r="D90" s="96"/>
      <c r="E90" s="25"/>
      <c r="F90" s="25"/>
      <c r="G90" s="19"/>
      <c r="H90" s="26"/>
      <c r="I90" s="19"/>
      <c r="J90" s="19"/>
      <c r="K90" s="19"/>
      <c r="L90" s="35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 ht="27">
      <c r="A91" s="20" t="s">
        <v>18</v>
      </c>
      <c r="B91" s="71"/>
      <c r="C91" s="57"/>
      <c r="D91" s="60"/>
      <c r="E91" s="213" t="s">
        <v>174</v>
      </c>
      <c r="F91" s="25"/>
      <c r="G91" s="53"/>
      <c r="H91" s="26"/>
      <c r="I91" s="19"/>
      <c r="J91" s="19"/>
      <c r="K91" s="19"/>
      <c r="L91" s="35"/>
      <c r="M91" s="47">
        <f t="shared" si="2"/>
        <v>1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31">
        <f>A85+1</f>
        <v>42566</v>
      </c>
      <c r="B92" s="19" t="s">
        <v>2</v>
      </c>
      <c r="C92" s="19" t="s">
        <v>3</v>
      </c>
      <c r="D92" s="19" t="s">
        <v>4</v>
      </c>
      <c r="E92" s="19" t="s">
        <v>5</v>
      </c>
      <c r="F92" s="19" t="s">
        <v>6</v>
      </c>
      <c r="G92" s="19" t="s">
        <v>7</v>
      </c>
      <c r="H92" s="19" t="s">
        <v>8</v>
      </c>
      <c r="I92" s="19" t="s">
        <v>9</v>
      </c>
      <c r="J92" s="19" t="s">
        <v>10</v>
      </c>
      <c r="K92" s="19" t="s">
        <v>11</v>
      </c>
      <c r="L92" s="35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34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5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 ht="40.5">
      <c r="A94" s="20" t="s">
        <v>14</v>
      </c>
      <c r="B94" s="37"/>
      <c r="C94" s="90"/>
      <c r="D94" s="101" t="s">
        <v>74</v>
      </c>
      <c r="E94" s="19"/>
      <c r="F94" s="19"/>
      <c r="G94" s="146"/>
      <c r="H94" s="19"/>
      <c r="I94" s="19"/>
      <c r="J94" s="19"/>
      <c r="K94" s="19"/>
      <c r="L94" s="35"/>
      <c r="M94" s="47">
        <f t="shared" si="2"/>
        <v>1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 ht="40.5">
      <c r="A95" s="20" t="s">
        <v>186</v>
      </c>
      <c r="B95" s="156"/>
      <c r="C95" s="50"/>
      <c r="D95" s="221" t="s">
        <v>195</v>
      </c>
      <c r="E95" s="146" t="s">
        <v>184</v>
      </c>
      <c r="F95" s="30"/>
      <c r="G95" s="101" t="s">
        <v>190</v>
      </c>
      <c r="H95" s="19"/>
      <c r="I95" s="19"/>
      <c r="J95" s="19"/>
      <c r="K95" s="19"/>
      <c r="L95" s="35"/>
      <c r="M95" s="47">
        <f t="shared" si="2"/>
        <v>3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 ht="27">
      <c r="A96" s="20" t="s">
        <v>187</v>
      </c>
      <c r="B96" s="219" t="s">
        <v>193</v>
      </c>
      <c r="C96" s="59"/>
      <c r="D96" s="156"/>
      <c r="E96" s="217" t="s">
        <v>188</v>
      </c>
      <c r="F96" s="146" t="s">
        <v>96</v>
      </c>
      <c r="G96" s="221" t="s">
        <v>196</v>
      </c>
      <c r="H96" s="19"/>
      <c r="I96" s="19"/>
      <c r="J96" s="19"/>
      <c r="K96" s="19"/>
      <c r="L96" s="35"/>
      <c r="M96" s="47">
        <f t="shared" si="2"/>
        <v>4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 ht="27">
      <c r="A97" s="20" t="s">
        <v>18</v>
      </c>
      <c r="B97" s="55"/>
      <c r="C97" s="57"/>
      <c r="D97" s="19"/>
      <c r="E97" s="219" t="s">
        <v>194</v>
      </c>
      <c r="F97" s="35"/>
      <c r="G97" s="19"/>
      <c r="H97" s="19"/>
      <c r="I97" s="19"/>
      <c r="J97" s="19"/>
      <c r="K97" s="19"/>
      <c r="L97" s="35"/>
      <c r="M97" s="47">
        <f t="shared" si="2"/>
        <v>1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>
      <c r="A98" s="20"/>
      <c r="B98" s="59"/>
      <c r="C98" s="98"/>
      <c r="D98" s="60"/>
      <c r="E98" s="35"/>
      <c r="F98" s="29"/>
      <c r="G98" s="19"/>
      <c r="H98" s="19"/>
      <c r="I98" s="19"/>
      <c r="J98" s="19"/>
      <c r="K98" s="19"/>
      <c r="L98" s="35"/>
      <c r="M98" s="47">
        <f t="shared" si="2"/>
        <v>0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31">
        <f>A92+1</f>
        <v>42567</v>
      </c>
      <c r="B99" s="104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9" t="s">
        <v>10</v>
      </c>
      <c r="K99" s="19" t="s">
        <v>11</v>
      </c>
      <c r="L99" s="35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 ht="27">
      <c r="A100" s="20" t="s">
        <v>13</v>
      </c>
      <c r="B100" s="103" t="s">
        <v>59</v>
      </c>
      <c r="C100" s="146"/>
      <c r="D100" s="146"/>
      <c r="E100" s="146"/>
      <c r="F100" s="146"/>
      <c r="G100" s="146"/>
      <c r="H100" s="146"/>
      <c r="I100" s="146"/>
      <c r="J100" s="19"/>
      <c r="K100" s="19"/>
      <c r="L100" s="35"/>
      <c r="M100" s="47">
        <f t="shared" si="2"/>
        <v>1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 ht="40.5">
      <c r="A101" s="20" t="s">
        <v>14</v>
      </c>
      <c r="B101" s="222" t="s">
        <v>192</v>
      </c>
      <c r="C101" s="146"/>
      <c r="D101" s="184" t="s">
        <v>74</v>
      </c>
      <c r="E101" s="146"/>
      <c r="F101" s="146"/>
      <c r="G101" s="98"/>
      <c r="H101" s="146"/>
      <c r="I101" s="146"/>
      <c r="J101" s="19"/>
      <c r="K101" s="19"/>
      <c r="L101" s="35"/>
      <c r="M101" s="47">
        <f t="shared" si="2"/>
        <v>2</v>
      </c>
      <c r="O101" t="str">
        <f t="shared" ca="1" si="3"/>
        <v>数学</v>
      </c>
      <c r="P101" s="17" t="str">
        <f ca="1">IF(COUNTIF(INDIRECT("$B$101"),"*"&amp;$O$2&amp;"*")=1,LEFT(RIGHT(INDIRECT("$B$101"),5),2),"")</f>
        <v>数学</v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 ht="40.5">
      <c r="A102" s="20" t="s">
        <v>186</v>
      </c>
      <c r="B102" s="223" t="s">
        <v>71</v>
      </c>
      <c r="C102" s="163"/>
      <c r="D102" s="221" t="s">
        <v>195</v>
      </c>
      <c r="E102" s="181" t="s">
        <v>189</v>
      </c>
      <c r="F102" s="235" t="s">
        <v>95</v>
      </c>
      <c r="G102" s="146"/>
      <c r="H102" s="146"/>
      <c r="I102" s="146"/>
      <c r="J102" s="19"/>
      <c r="K102" s="19"/>
      <c r="L102" s="35"/>
      <c r="M102" s="47">
        <f t="shared" si="2"/>
        <v>4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 ht="27">
      <c r="A103" s="20" t="s">
        <v>187</v>
      </c>
      <c r="B103" s="224" t="s">
        <v>91</v>
      </c>
      <c r="C103" s="153"/>
      <c r="D103" s="151"/>
      <c r="E103" s="236" t="s">
        <v>188</v>
      </c>
      <c r="F103" s="151"/>
      <c r="G103" s="221" t="s">
        <v>196</v>
      </c>
      <c r="H103" s="146"/>
      <c r="I103" s="146"/>
      <c r="J103" s="19"/>
      <c r="K103" s="19"/>
      <c r="L103" s="35"/>
      <c r="M103" s="47">
        <f t="shared" si="2"/>
        <v>3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20" t="s">
        <v>17</v>
      </c>
      <c r="C104" s="153"/>
      <c r="D104" s="151"/>
      <c r="E104" s="146"/>
      <c r="F104" s="186"/>
      <c r="G104" s="151"/>
      <c r="H104" s="146"/>
      <c r="I104" s="146"/>
      <c r="J104" s="19"/>
      <c r="K104" s="19"/>
      <c r="L104" s="35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20" t="s">
        <v>18</v>
      </c>
      <c r="B105" s="225"/>
      <c r="C105" s="194"/>
      <c r="D105" s="139"/>
      <c r="E105" s="207"/>
      <c r="F105" s="185"/>
      <c r="G105" s="190"/>
      <c r="H105" s="146"/>
      <c r="I105" s="146"/>
      <c r="J105" s="19"/>
      <c r="K105" s="19"/>
      <c r="L105" s="35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31">
        <f>A99+1</f>
        <v>42568</v>
      </c>
      <c r="B106" s="22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9" t="s">
        <v>10</v>
      </c>
      <c r="K106" s="19" t="s">
        <v>11</v>
      </c>
      <c r="L106" s="35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20" t="s">
        <v>13</v>
      </c>
      <c r="B107" s="227"/>
      <c r="C107" s="146"/>
      <c r="D107" s="139"/>
      <c r="E107" s="190"/>
      <c r="F107" s="146"/>
      <c r="G107" s="146"/>
      <c r="H107" s="146"/>
      <c r="I107" s="146"/>
      <c r="J107" s="19"/>
      <c r="K107" s="19"/>
      <c r="L107" s="35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 ht="27">
      <c r="A108" s="20" t="s">
        <v>14</v>
      </c>
      <c r="B108" s="228" t="s">
        <v>192</v>
      </c>
      <c r="C108" s="156"/>
      <c r="D108" s="151"/>
      <c r="E108" s="181" t="s">
        <v>189</v>
      </c>
      <c r="F108" s="139"/>
      <c r="G108" s="146"/>
      <c r="H108" s="185"/>
      <c r="I108" s="146"/>
      <c r="J108" s="19"/>
      <c r="L108" s="35"/>
      <c r="M108" s="47">
        <f t="shared" si="2"/>
        <v>2</v>
      </c>
      <c r="O108" t="str">
        <f t="shared" ca="1" si="3"/>
        <v>数学</v>
      </c>
      <c r="P108" s="17" t="str">
        <f ca="1">IF(COUNTIF(INDIRECT("$B$108"),"*"&amp;$O$2&amp;"*")=1,LEFT(RIGHT(INDIRECT("$B$108"),5),2),"")</f>
        <v>数学</v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 ht="27">
      <c r="A109" s="20" t="s">
        <v>186</v>
      </c>
      <c r="B109" s="224" t="s">
        <v>91</v>
      </c>
      <c r="C109" s="163"/>
      <c r="D109" s="156"/>
      <c r="E109" s="201" t="s">
        <v>102</v>
      </c>
      <c r="F109" s="151"/>
      <c r="G109" s="237" t="s">
        <v>196</v>
      </c>
      <c r="H109" s="185"/>
      <c r="I109" s="146"/>
      <c r="J109" s="19"/>
      <c r="K109" s="19"/>
      <c r="L109" s="35"/>
      <c r="M109" s="47">
        <f t="shared" si="2"/>
        <v>3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 ht="27">
      <c r="A110" s="20" t="s">
        <v>187</v>
      </c>
      <c r="B110" s="219" t="s">
        <v>193</v>
      </c>
      <c r="C110" s="153"/>
      <c r="D110" s="237" t="s">
        <v>195</v>
      </c>
      <c r="E110" s="191"/>
      <c r="F110" s="205"/>
      <c r="G110" s="146"/>
      <c r="H110" s="146"/>
      <c r="I110" s="146"/>
      <c r="J110" s="19"/>
      <c r="K110" s="19"/>
      <c r="L110" s="35"/>
      <c r="M110" s="47">
        <f t="shared" si="2"/>
        <v>2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 ht="27">
      <c r="A111" s="20" t="s">
        <v>18</v>
      </c>
      <c r="B111" s="229"/>
      <c r="C111" s="153"/>
      <c r="D111" s="153"/>
      <c r="E111" s="238" t="s">
        <v>194</v>
      </c>
      <c r="F111" s="185"/>
      <c r="G111" s="146"/>
      <c r="H111" s="185"/>
      <c r="I111" s="146"/>
      <c r="J111" s="19"/>
      <c r="K111" s="19"/>
      <c r="L111" s="35"/>
      <c r="M111" s="47">
        <f t="shared" si="2"/>
        <v>1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>
      <c r="A112" s="20"/>
      <c r="B112" s="226"/>
      <c r="C112" s="156"/>
      <c r="D112" s="164"/>
      <c r="E112" s="146"/>
      <c r="F112" s="146"/>
      <c r="G112" s="146"/>
      <c r="H112" s="146"/>
      <c r="I112" s="146"/>
      <c r="J112" s="19"/>
      <c r="K112" s="19"/>
      <c r="L112" s="35"/>
      <c r="M112" s="47">
        <f t="shared" si="2"/>
        <v>0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31">
        <f>A106+1</f>
        <v>42569</v>
      </c>
      <c r="B113" s="22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9" t="s">
        <v>10</v>
      </c>
      <c r="K113" s="19" t="s">
        <v>11</v>
      </c>
      <c r="L113" s="35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20" t="s">
        <v>14</v>
      </c>
      <c r="B114" s="230"/>
      <c r="C114" s="163"/>
      <c r="D114" s="146"/>
      <c r="E114" s="146"/>
      <c r="F114" s="146"/>
      <c r="G114" s="146"/>
      <c r="H114" s="146"/>
      <c r="I114" s="146"/>
      <c r="J114" s="19"/>
      <c r="K114" s="19"/>
      <c r="L114" s="35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 ht="27">
      <c r="A115" s="20" t="s">
        <v>186</v>
      </c>
      <c r="B115" s="231"/>
      <c r="C115" s="163"/>
      <c r="D115" s="164"/>
      <c r="E115" s="146" t="s">
        <v>184</v>
      </c>
      <c r="F115" s="235" t="s">
        <v>95</v>
      </c>
      <c r="G115" s="237" t="s">
        <v>196</v>
      </c>
      <c r="H115" s="185"/>
      <c r="I115" s="146"/>
      <c r="J115" s="19"/>
      <c r="K115" s="19"/>
      <c r="L115" s="35"/>
      <c r="M115" s="47">
        <f t="shared" si="2"/>
        <v>3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 ht="27">
      <c r="A116" s="20" t="s">
        <v>187</v>
      </c>
      <c r="B116" s="232"/>
      <c r="C116" s="153"/>
      <c r="D116" s="237" t="s">
        <v>195</v>
      </c>
      <c r="E116" s="236" t="s">
        <v>188</v>
      </c>
      <c r="F116" s="205"/>
      <c r="G116" s="146" t="s">
        <v>109</v>
      </c>
      <c r="H116" s="146"/>
      <c r="I116" s="146"/>
      <c r="J116" s="19"/>
      <c r="K116" s="19"/>
      <c r="L116" s="35"/>
      <c r="M116" s="47">
        <f t="shared" si="2"/>
        <v>3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20" t="s">
        <v>18</v>
      </c>
      <c r="B117" s="233"/>
      <c r="C117" s="153"/>
      <c r="D117" s="153"/>
      <c r="E117" s="213" t="s">
        <v>174</v>
      </c>
      <c r="F117" s="185"/>
      <c r="G117" s="146"/>
      <c r="H117" s="146"/>
      <c r="I117" s="146"/>
      <c r="J117" s="19"/>
      <c r="K117" s="19"/>
      <c r="L117" s="35"/>
      <c r="M117" s="47">
        <f t="shared" si="2"/>
        <v>1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31">
        <f>A113+1</f>
        <v>42570</v>
      </c>
      <c r="B118" s="22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9" t="s">
        <v>10</v>
      </c>
      <c r="K118" s="19" t="s">
        <v>11</v>
      </c>
      <c r="L118" s="35" t="s">
        <v>12</v>
      </c>
      <c r="M118" s="47">
        <f t="shared" si="2"/>
        <v>0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20" t="s">
        <v>13</v>
      </c>
      <c r="B119" s="234" t="s">
        <v>59</v>
      </c>
      <c r="C119" s="146"/>
      <c r="D119" s="146"/>
      <c r="E119" s="146"/>
      <c r="F119" s="146"/>
      <c r="G119" s="146"/>
      <c r="H119" s="146"/>
      <c r="I119" s="146"/>
      <c r="J119" s="19"/>
      <c r="K119" s="19"/>
      <c r="L119" s="35"/>
      <c r="M119" s="47">
        <f t="shared" si="2"/>
        <v>1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40.5">
      <c r="A120" s="20" t="s">
        <v>14</v>
      </c>
      <c r="B120" s="101" t="s">
        <v>71</v>
      </c>
      <c r="C120" s="19"/>
      <c r="D120" s="25"/>
      <c r="E120" s="181" t="s">
        <v>189</v>
      </c>
      <c r="F120" s="19"/>
      <c r="G120" s="146"/>
      <c r="H120" s="19"/>
      <c r="I120" s="19"/>
      <c r="J120" s="19"/>
      <c r="K120" s="19"/>
      <c r="L120" s="35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40.5">
      <c r="A121" s="20" t="s">
        <v>186</v>
      </c>
      <c r="B121" s="181" t="s">
        <v>91</v>
      </c>
      <c r="C121" s="59"/>
      <c r="D121" s="237" t="s">
        <v>195</v>
      </c>
      <c r="E121" s="146" t="s">
        <v>184</v>
      </c>
      <c r="F121" s="29"/>
      <c r="G121" s="101" t="s">
        <v>72</v>
      </c>
      <c r="H121" s="19"/>
      <c r="I121" s="19"/>
      <c r="J121" s="19"/>
      <c r="K121" s="19"/>
      <c r="L121" s="35"/>
      <c r="M121" s="47">
        <f t="shared" si="2"/>
        <v>4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20" t="s">
        <v>187</v>
      </c>
      <c r="B122" s="219" t="s">
        <v>193</v>
      </c>
      <c r="C122" s="19"/>
      <c r="D122" s="60"/>
      <c r="E122" s="217" t="s">
        <v>188</v>
      </c>
      <c r="F122" s="146" t="s">
        <v>96</v>
      </c>
      <c r="G122" s="237" t="s">
        <v>196</v>
      </c>
      <c r="H122" s="19"/>
      <c r="I122" s="19"/>
      <c r="J122" s="19"/>
      <c r="K122" s="19"/>
      <c r="L122" s="35"/>
      <c r="M122" s="47">
        <f t="shared" si="2"/>
        <v>4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20" t="s">
        <v>18</v>
      </c>
      <c r="B123" s="222" t="s">
        <v>183</v>
      </c>
      <c r="C123" s="25"/>
      <c r="D123" s="60"/>
      <c r="E123" s="219" t="s">
        <v>194</v>
      </c>
      <c r="F123" s="29"/>
      <c r="G123" s="19"/>
      <c r="H123" s="19"/>
      <c r="I123" s="19"/>
      <c r="J123" s="19"/>
      <c r="K123" s="19"/>
      <c r="L123" s="35"/>
      <c r="M123" s="47">
        <f t="shared" si="2"/>
        <v>2</v>
      </c>
      <c r="O123" t="str">
        <f t="shared" ca="1" si="3"/>
        <v>数学</v>
      </c>
      <c r="P123" s="17" t="str">
        <f ca="1">IF(COUNTIF(INDIRECT("$B$123"),"*"&amp;$O$2&amp;"*")=1,LEFT(RIGHT(INDIRECT("$B$123"),5),2),"")</f>
        <v>数学</v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>
      <c r="A124" s="20"/>
      <c r="B124" s="25"/>
      <c r="C124" s="25"/>
      <c r="D124" s="71"/>
      <c r="E124" s="60"/>
      <c r="F124" s="30"/>
      <c r="G124" s="19"/>
      <c r="H124" s="19"/>
      <c r="I124" s="19"/>
      <c r="J124" s="19"/>
      <c r="K124" s="19"/>
      <c r="L124" s="35"/>
      <c r="M124" s="47">
        <f t="shared" si="2"/>
        <v>0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31">
        <f>A118+1</f>
        <v>42571</v>
      </c>
      <c r="B125" s="19" t="s">
        <v>2</v>
      </c>
      <c r="C125" s="19" t="s">
        <v>3</v>
      </c>
      <c r="D125" s="19" t="s">
        <v>4</v>
      </c>
      <c r="E125" s="19" t="s">
        <v>5</v>
      </c>
      <c r="F125" s="19" t="s">
        <v>6</v>
      </c>
      <c r="G125" s="19" t="s">
        <v>7</v>
      </c>
      <c r="H125" s="19" t="s">
        <v>8</v>
      </c>
      <c r="I125" s="19" t="s">
        <v>9</v>
      </c>
      <c r="J125" s="19" t="s">
        <v>10</v>
      </c>
      <c r="K125" s="19" t="s">
        <v>11</v>
      </c>
      <c r="L125" s="35" t="s">
        <v>12</v>
      </c>
      <c r="M125" s="47">
        <f t="shared" si="2"/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34" t="s">
        <v>13</v>
      </c>
      <c r="B126" s="70"/>
      <c r="C126" s="59"/>
      <c r="D126" s="193"/>
      <c r="E126" s="210"/>
      <c r="F126" s="146"/>
      <c r="G126" s="146"/>
      <c r="H126" s="146"/>
      <c r="I126" s="146"/>
      <c r="J126" s="146"/>
      <c r="K126" s="146"/>
      <c r="L126" s="35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27">
      <c r="A127" s="20" t="s">
        <v>14</v>
      </c>
      <c r="B127" s="156"/>
      <c r="C127" s="37"/>
      <c r="D127" s="156"/>
      <c r="E127" s="201" t="s">
        <v>102</v>
      </c>
      <c r="F127" s="139"/>
      <c r="G127" s="146"/>
      <c r="H127" s="146"/>
      <c r="I127" s="146"/>
      <c r="J127" s="146"/>
      <c r="K127" s="146"/>
      <c r="L127" s="35"/>
      <c r="M127" s="47">
        <f t="shared" si="2"/>
        <v>1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40.5">
      <c r="A128" s="20" t="s">
        <v>186</v>
      </c>
      <c r="B128" s="195" t="s">
        <v>158</v>
      </c>
      <c r="C128" s="71"/>
      <c r="D128" s="237" t="s">
        <v>195</v>
      </c>
      <c r="E128" s="146" t="s">
        <v>184</v>
      </c>
      <c r="F128" s="218" t="s">
        <v>95</v>
      </c>
      <c r="G128" s="184" t="s">
        <v>190</v>
      </c>
      <c r="H128" s="146"/>
      <c r="I128" s="146"/>
      <c r="J128" s="146"/>
      <c r="K128" s="146"/>
      <c r="L128" s="35"/>
      <c r="M128" s="47">
        <f t="shared" si="2"/>
        <v>5</v>
      </c>
      <c r="O128" t="str">
        <f t="shared" ca="1" si="3"/>
        <v>数学</v>
      </c>
      <c r="P128" s="17" t="str">
        <f ca="1">IF(COUNTIF(INDIRECT("$B$128"),"*"&amp;$O$2&amp;"*")=1,LEFT(RIGHT(INDIRECT("$B$128"),5),2),"")</f>
        <v>数学</v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40.5">
      <c r="A129" s="20" t="s">
        <v>187</v>
      </c>
      <c r="B129" s="219" t="s">
        <v>193</v>
      </c>
      <c r="C129" s="50"/>
      <c r="D129" s="184" t="s">
        <v>201</v>
      </c>
      <c r="E129" s="236" t="s">
        <v>188</v>
      </c>
      <c r="F129" s="146" t="s">
        <v>96</v>
      </c>
      <c r="G129" s="237" t="s">
        <v>196</v>
      </c>
      <c r="H129" s="190"/>
      <c r="I129" s="146"/>
      <c r="J129" s="146"/>
      <c r="K129" s="146"/>
      <c r="L129" s="35"/>
      <c r="M129" s="47">
        <f t="shared" si="2"/>
        <v>5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20" t="s">
        <v>18</v>
      </c>
      <c r="B130" s="60"/>
      <c r="C130" s="98"/>
      <c r="D130" s="151"/>
      <c r="E130" s="238" t="s">
        <v>194</v>
      </c>
      <c r="F130" s="185"/>
      <c r="G130" s="185"/>
      <c r="H130" s="146"/>
      <c r="I130" s="146"/>
      <c r="J130" s="146"/>
      <c r="K130" s="146"/>
      <c r="L130" s="35"/>
      <c r="M130" s="47">
        <f t="shared" si="2"/>
        <v>1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>
      <c r="A131" s="20"/>
      <c r="B131" s="19"/>
      <c r="C131" s="28"/>
      <c r="D131" s="146"/>
      <c r="E131" s="146"/>
      <c r="F131" s="146"/>
      <c r="G131" s="146"/>
      <c r="H131" s="146"/>
      <c r="I131" s="146"/>
      <c r="J131" s="146"/>
      <c r="K131" s="146"/>
      <c r="L131" s="35"/>
      <c r="M131" s="47">
        <f t="shared" si="2"/>
        <v>0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31">
        <f>A125+1</f>
        <v>42572</v>
      </c>
      <c r="B132" s="19" t="s">
        <v>2</v>
      </c>
      <c r="C132" s="19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35" t="s">
        <v>12</v>
      </c>
      <c r="M132" s="47">
        <f t="shared" ref="M132:M198" si="4">MOD(11-COUNTIF(B132:L132,""),11)</f>
        <v>0</v>
      </c>
      <c r="O132" t="str">
        <f t="shared" ref="O132:O202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34" t="s">
        <v>13</v>
      </c>
      <c r="B133" s="35"/>
      <c r="C133" s="59"/>
      <c r="D133" s="60"/>
      <c r="E133" s="29"/>
      <c r="F133" s="29"/>
      <c r="G133" s="29"/>
      <c r="H133" s="19"/>
      <c r="I133" s="19"/>
      <c r="J133" s="19"/>
      <c r="K133" s="19"/>
      <c r="L133" s="35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20" t="s">
        <v>14</v>
      </c>
      <c r="B134" s="156"/>
      <c r="C134" s="35"/>
      <c r="D134" s="25"/>
      <c r="E134" s="25"/>
      <c r="F134" s="35"/>
      <c r="G134" s="30"/>
      <c r="H134" s="19"/>
      <c r="I134" s="19"/>
      <c r="J134" s="19"/>
      <c r="K134" s="19"/>
      <c r="L134" s="35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 ht="40.5">
      <c r="A135" s="20" t="s">
        <v>186</v>
      </c>
      <c r="B135" s="101" t="s">
        <v>71</v>
      </c>
      <c r="C135" s="59"/>
      <c r="D135" s="156"/>
      <c r="E135" s="181" t="s">
        <v>189</v>
      </c>
      <c r="F135" s="29"/>
      <c r="G135" s="146" t="s">
        <v>109</v>
      </c>
      <c r="H135" s="19"/>
      <c r="I135" s="19"/>
      <c r="J135" s="19"/>
      <c r="K135" s="19"/>
      <c r="L135" s="35"/>
      <c r="M135" s="47">
        <f t="shared" si="4"/>
        <v>3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 ht="40.5">
      <c r="A136" s="20" t="s">
        <v>187</v>
      </c>
      <c r="B136" s="181" t="s">
        <v>91</v>
      </c>
      <c r="C136" s="60"/>
      <c r="D136" s="35"/>
      <c r="E136" s="217" t="s">
        <v>188</v>
      </c>
      <c r="F136" s="146" t="s">
        <v>96</v>
      </c>
      <c r="G136" s="101" t="s">
        <v>190</v>
      </c>
      <c r="H136" s="26"/>
      <c r="I136" s="19"/>
      <c r="J136" s="19"/>
      <c r="K136" s="19"/>
      <c r="L136" s="35"/>
      <c r="M136" s="47">
        <f t="shared" si="4"/>
        <v>4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20" t="s">
        <v>17</v>
      </c>
      <c r="B137" s="51"/>
      <c r="C137" s="35"/>
      <c r="D137" s="60"/>
      <c r="E137" s="19"/>
      <c r="F137" s="19"/>
      <c r="G137" s="19"/>
      <c r="H137" s="19"/>
      <c r="I137" s="19"/>
      <c r="J137" s="19"/>
      <c r="K137" s="19"/>
      <c r="L137" s="35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 ht="27">
      <c r="A138" s="20" t="s">
        <v>18</v>
      </c>
      <c r="B138" s="70"/>
      <c r="C138" s="57"/>
      <c r="D138" s="25"/>
      <c r="E138" s="213" t="s">
        <v>174</v>
      </c>
      <c r="F138" s="59"/>
      <c r="G138" s="59"/>
      <c r="H138" s="19"/>
      <c r="I138" s="19"/>
      <c r="J138" s="19"/>
      <c r="K138" s="19"/>
      <c r="L138" s="35"/>
      <c r="M138" s="47">
        <f t="shared" si="4"/>
        <v>1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31">
        <f>A132+1</f>
        <v>42573</v>
      </c>
      <c r="B139" s="19" t="s">
        <v>2</v>
      </c>
      <c r="C139" s="19" t="s">
        <v>3</v>
      </c>
      <c r="D139" s="19" t="s">
        <v>4</v>
      </c>
      <c r="E139" s="19" t="s">
        <v>5</v>
      </c>
      <c r="F139" s="19" t="s">
        <v>6</v>
      </c>
      <c r="G139" s="19" t="s">
        <v>7</v>
      </c>
      <c r="H139" s="19" t="s">
        <v>8</v>
      </c>
      <c r="I139" s="19" t="s">
        <v>9</v>
      </c>
      <c r="J139" s="19" t="s">
        <v>10</v>
      </c>
      <c r="K139" s="19" t="s">
        <v>11</v>
      </c>
      <c r="L139" s="35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 ht="27">
      <c r="A140" s="34" t="s">
        <v>13</v>
      </c>
      <c r="B140" s="183" t="s">
        <v>59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51"/>
      <c r="M140" s="47">
        <f t="shared" si="4"/>
        <v>1</v>
      </c>
      <c r="O140" t="str">
        <f t="shared" si="5"/>
        <v/>
      </c>
    </row>
    <row r="141" spans="1:26">
      <c r="A141" s="20" t="s">
        <v>14</v>
      </c>
      <c r="B141" s="89"/>
      <c r="C141" s="146"/>
      <c r="D141" s="146"/>
      <c r="E141" s="146"/>
      <c r="F141" s="146"/>
      <c r="G141" s="146"/>
      <c r="H141" s="146"/>
      <c r="I141" s="146"/>
      <c r="J141" s="146"/>
      <c r="K141" s="146"/>
      <c r="L141" s="151"/>
      <c r="M141" s="47">
        <f t="shared" si="4"/>
        <v>0</v>
      </c>
      <c r="O141" t="str">
        <f t="shared" si="5"/>
        <v/>
      </c>
    </row>
    <row r="142" spans="1:26" ht="40.5">
      <c r="A142" s="20" t="s">
        <v>186</v>
      </c>
      <c r="B142" s="101" t="s">
        <v>71</v>
      </c>
      <c r="C142" s="71"/>
      <c r="D142" s="55"/>
      <c r="E142" s="181" t="s">
        <v>189</v>
      </c>
      <c r="F142" s="218" t="s">
        <v>95</v>
      </c>
      <c r="G142" s="146" t="s">
        <v>109</v>
      </c>
      <c r="H142" s="19"/>
      <c r="I142" s="19"/>
      <c r="J142" s="19"/>
      <c r="K142" s="19"/>
      <c r="L142" s="35"/>
      <c r="M142" s="47">
        <f t="shared" si="4"/>
        <v>4</v>
      </c>
      <c r="O142" t="str">
        <f t="shared" ca="1" si="5"/>
        <v/>
      </c>
      <c r="P142" s="17" t="str">
        <f ca="1">IF(COUNTIF(INDIRECT("$B$140"),"*"&amp;$O$2&amp;"*")=1,LEFT(RIGHT(INDIRECT("$B$140"),5),2),"")</f>
        <v/>
      </c>
      <c r="Q142" s="16" t="str">
        <f ca="1">IF(COUNTIF(INDIRECT("$C$140"),"*"&amp;$O$2&amp;"*")=1,LEFT(RIGHT(INDIRECT("$C$140"),5),2),"")</f>
        <v/>
      </c>
      <c r="R142" s="16" t="str">
        <f ca="1">IF(COUNTIF(INDIRECT("$D$140"),"*"&amp;$O$2&amp;"*")=1,LEFT(RIGHT(INDIRECT("$D$140"),5),2),"")</f>
        <v/>
      </c>
      <c r="S142" s="16" t="str">
        <f ca="1">IF(COUNTIF(INDIRECT("$E$140"),"*"&amp;$O$2&amp;"*")=1,LEFT(RIGHT(INDIRECT("$E$140"),5),2),"")</f>
        <v/>
      </c>
      <c r="T142" s="16" t="str">
        <f ca="1">IF(COUNTIF(INDIRECT("$F$140"),"*"&amp;$O$2&amp;"*")=1,LEFT(RIGHT(INDIRECT("$F$140"),5),2),"")</f>
        <v/>
      </c>
      <c r="U142" s="16" t="str">
        <f ca="1">IF(COUNTIF(INDIRECT("$G$140"),"*"&amp;$O$2&amp;"*")=1,LEFT(RIGHT(INDIRECT("$G$140"),5),2),"")</f>
        <v/>
      </c>
      <c r="V142" s="16" t="str">
        <f ca="1">IF(COUNTIF(INDIRECT("$H$140"),"*"&amp;$O$2&amp;"*")=1,LEFT(RIGHT(INDIRECT("$H$140"),5),2),"")</f>
        <v/>
      </c>
      <c r="W142" s="16" t="str">
        <f ca="1">IF(COUNTIF(INDIRECT("$I$140"),"*"&amp;$O$2&amp;"*")=1,LEFT(RIGHT(INDIRECT("$I$140"),5),2),"")</f>
        <v/>
      </c>
      <c r="X142" s="16" t="str">
        <f ca="1">IF(COUNTIF(INDIRECT("$J$140"),"*"&amp;$O$2&amp;"*")=1,LEFT(RIGHT(INDIRECT("$J$140"),5),2),"")</f>
        <v/>
      </c>
      <c r="Y142" s="16" t="str">
        <f ca="1">IF(COUNTIF(INDIRECT("$K$140"),"*"&amp;$O$2&amp;"*")=1,LEFT(RIGHT(INDIRECT("$K$140"),5),2),"")</f>
        <v/>
      </c>
      <c r="Z142" s="18" t="str">
        <f ca="1">IF(COUNTIF(INDIRECT("$L$140"),"*"&amp;$O$2&amp;"*")=1,LEFT(RIGHT(INDIRECT("$L$140"),5),2),"")</f>
        <v/>
      </c>
    </row>
    <row r="143" spans="1:26" ht="40.5">
      <c r="A143" s="20" t="s">
        <v>187</v>
      </c>
      <c r="B143" s="181" t="s">
        <v>91</v>
      </c>
      <c r="C143" s="50"/>
      <c r="D143" s="156"/>
      <c r="E143" s="217" t="s">
        <v>188</v>
      </c>
      <c r="F143" s="146" t="s">
        <v>96</v>
      </c>
      <c r="G143" s="101" t="s">
        <v>72</v>
      </c>
      <c r="H143" s="19"/>
      <c r="I143" s="19"/>
      <c r="J143" s="19"/>
      <c r="K143" s="19"/>
      <c r="L143" s="35"/>
      <c r="M143" s="47">
        <f t="shared" si="4"/>
        <v>4</v>
      </c>
      <c r="O143" t="str">
        <f t="shared" ca="1" si="5"/>
        <v/>
      </c>
      <c r="P143" s="17" t="str">
        <f ca="1">IF(COUNTIF(INDIRECT("$B$141"),"*"&amp;$O$2&amp;"*")=1,LEFT(RIGHT(INDIRECT("$B$141"),5),2),"")</f>
        <v/>
      </c>
      <c r="Q143" s="16" t="str">
        <f ca="1">IF(COUNTIF(INDIRECT("$C$141"),"*"&amp;$O$2&amp;"*")=1,LEFT(RIGHT(INDIRECT("$C$141"),5),2),"")</f>
        <v/>
      </c>
      <c r="R143" s="16" t="str">
        <f ca="1">IF(COUNTIF(INDIRECT("$D$141"),"*"&amp;$O$2&amp;"*")=1,LEFT(RIGHT(INDIRECT("$D$141"),5),2),"")</f>
        <v/>
      </c>
      <c r="S143" s="16" t="str">
        <f ca="1">IF(COUNTIF(INDIRECT("$E$141"),"*"&amp;$O$2&amp;"*")=1,LEFT(RIGHT(INDIRECT("$E$141"),5),2),"")</f>
        <v/>
      </c>
      <c r="T143" s="16" t="str">
        <f ca="1">IF(COUNTIF(INDIRECT("$F$141"),"*"&amp;$O$2&amp;"*")=1,LEFT(RIGHT(INDIRECT("$F$141"),5),2),"")</f>
        <v/>
      </c>
      <c r="U143" s="16" t="str">
        <f ca="1">IF(COUNTIF(INDIRECT("$G$141"),"*"&amp;$O$2&amp;"*")=1,LEFT(RIGHT(INDIRECT("$G$141"),5),2),"")</f>
        <v/>
      </c>
      <c r="V143" s="16" t="str">
        <f ca="1">IF(COUNTIF(INDIRECT("$H$141"),"*"&amp;$O$2&amp;"*")=1,LEFT(RIGHT(INDIRECT("$H$141"),5),2),"")</f>
        <v/>
      </c>
      <c r="W143" s="16" t="str">
        <f ca="1">IF(COUNTIF(INDIRECT("$I$141"),"*"&amp;$O$2&amp;"*")=1,LEFT(RIGHT(INDIRECT("$I$141"),5),2),"")</f>
        <v/>
      </c>
      <c r="X143" s="16" t="str">
        <f ca="1">IF(COUNTIF(INDIRECT("$J$141"),"*"&amp;$O$2&amp;"*")=1,LEFT(RIGHT(INDIRECT("$J$141"),5),2),"")</f>
        <v/>
      </c>
      <c r="Y143" s="16" t="str">
        <f ca="1">IF(COUNTIF(INDIRECT("$K$141"),"*"&amp;$O$2&amp;"*")=1,LEFT(RIGHT(INDIRECT("$K$141"),5),2),"")</f>
        <v/>
      </c>
      <c r="Z143" s="18" t="str">
        <f ca="1">IF(COUNTIF(INDIRECT("$L$141"),"*"&amp;$O$2&amp;"*")=1,LEFT(RIGHT(INDIRECT("$L$141"),5),2),"")</f>
        <v/>
      </c>
    </row>
    <row r="144" spans="1:26" ht="27">
      <c r="A144" s="20" t="s">
        <v>18</v>
      </c>
      <c r="B144" s="195" t="s">
        <v>158</v>
      </c>
      <c r="C144" s="35"/>
      <c r="D144" s="59"/>
      <c r="E144" s="25"/>
      <c r="F144" s="25"/>
      <c r="G144" s="98"/>
      <c r="H144" s="19"/>
      <c r="I144" s="19"/>
      <c r="J144" s="19"/>
      <c r="K144" s="19"/>
      <c r="L144" s="35"/>
      <c r="M144" s="47">
        <f t="shared" si="4"/>
        <v>1</v>
      </c>
      <c r="O144" t="str">
        <f t="shared" ca="1" si="5"/>
        <v/>
      </c>
      <c r="P144" s="17" t="str">
        <f ca="1">IF(COUNTIF(INDIRECT("$B$142"),"*"&amp;$O$2&amp;"*")=1,LEFT(RIGHT(INDIRECT("$B$142"),5),2),"")</f>
        <v/>
      </c>
      <c r="Q144" s="16" t="str">
        <f ca="1">IF(COUNTIF(INDIRECT("$C$142"),"*"&amp;$O$2&amp;"*")=1,LEFT(RIGHT(INDIRECT("$C$142"),5),2),"")</f>
        <v/>
      </c>
      <c r="R144" s="16" t="str">
        <f ca="1">IF(COUNTIF(INDIRECT("$D$142"),"*"&amp;$O$2&amp;"*")=1,LEFT(RIGHT(INDIRECT("$D$142"),5),2),"")</f>
        <v/>
      </c>
      <c r="S144" s="16" t="str">
        <f ca="1">IF(COUNTIF(INDIRECT("$E$142"),"*"&amp;$O$2&amp;"*")=1,LEFT(RIGHT(INDIRECT("$E$142"),5),2),"")</f>
        <v/>
      </c>
      <c r="T144" s="16" t="str">
        <f ca="1">IF(COUNTIF(INDIRECT("$F$142"),"*"&amp;$O$2&amp;"*")=1,LEFT(RIGHT(INDIRECT("$F$142"),5),2),"")</f>
        <v/>
      </c>
      <c r="U144" s="16" t="str">
        <f ca="1">IF(COUNTIF(INDIRECT("$G$142"),"*"&amp;$O$2&amp;"*")=1,LEFT(RIGHT(INDIRECT("$G$142"),5),2),"")</f>
        <v/>
      </c>
      <c r="V144" s="16" t="str">
        <f ca="1">IF(COUNTIF(INDIRECT("$H$142"),"*"&amp;$O$2&amp;"*")=1,LEFT(RIGHT(INDIRECT("$H$142"),5),2),"")</f>
        <v/>
      </c>
      <c r="W144" s="16" t="str">
        <f ca="1">IF(COUNTIF(INDIRECT("$I$142"),"*"&amp;$O$2&amp;"*")=1,LEFT(RIGHT(INDIRECT("$I$142"),5),2),"")</f>
        <v/>
      </c>
      <c r="X144" s="16" t="str">
        <f ca="1">IF(COUNTIF(INDIRECT("$J$142"),"*"&amp;$O$2&amp;"*")=1,LEFT(RIGHT(INDIRECT("$J$142"),5),2),"")</f>
        <v/>
      </c>
      <c r="Y144" s="16" t="str">
        <f ca="1">IF(COUNTIF(INDIRECT("$K$142"),"*"&amp;$O$2&amp;"*")=1,LEFT(RIGHT(INDIRECT("$K$142"),5),2),"")</f>
        <v/>
      </c>
      <c r="Z144" s="18" t="str">
        <f ca="1">IF(COUNTIF(INDIRECT("$L$142"),"*"&amp;$O$2&amp;"*")=1,LEFT(RIGHT(INDIRECT("$L$142"),5),2),"")</f>
        <v/>
      </c>
    </row>
    <row r="145" spans="1:26">
      <c r="A145" s="20"/>
      <c r="B145" s="59"/>
      <c r="C145" s="28"/>
      <c r="D145" s="25"/>
      <c r="E145" s="62"/>
      <c r="F145" s="20"/>
      <c r="G145" s="62"/>
      <c r="H145" s="19"/>
      <c r="I145" s="19"/>
      <c r="J145" s="19"/>
      <c r="K145" s="19"/>
      <c r="L145" s="35"/>
      <c r="M145" s="47">
        <f t="shared" si="4"/>
        <v>0</v>
      </c>
      <c r="O145" t="str">
        <f t="shared" ca="1" si="5"/>
        <v/>
      </c>
      <c r="P145" s="17" t="str">
        <f ca="1">IF(COUNTIF(INDIRECT("$B$143"),"*"&amp;$O$2&amp;"*")=1,LEFT(RIGHT(INDIRECT("$B$143"),5),2),"")</f>
        <v/>
      </c>
      <c r="Q145" s="16" t="str">
        <f ca="1">IF(COUNTIF(INDIRECT("$C$143"),"*"&amp;$O$2&amp;"*")=1,LEFT(RIGHT(INDIRECT("$C$143"),5),2),"")</f>
        <v/>
      </c>
      <c r="R145" s="16" t="str">
        <f ca="1">IF(COUNTIF(INDIRECT("$D$143"),"*"&amp;$O$2&amp;"*")=1,LEFT(RIGHT(INDIRECT("$D$143"),5),2),"")</f>
        <v/>
      </c>
      <c r="S145" s="16" t="str">
        <f ca="1">IF(COUNTIF(INDIRECT("$E$143"),"*"&amp;$O$2&amp;"*")=1,LEFT(RIGHT(INDIRECT("$E$143"),5),2),"")</f>
        <v/>
      </c>
      <c r="T145" s="16" t="str">
        <f ca="1">IF(COUNTIF(INDIRECT("$F$143"),"*"&amp;$O$2&amp;"*")=1,LEFT(RIGHT(INDIRECT("$F$143"),5),2),"")</f>
        <v/>
      </c>
      <c r="U145" s="16" t="str">
        <f ca="1">IF(COUNTIF(INDIRECT("$G$143"),"*"&amp;$O$2&amp;"*")=1,LEFT(RIGHT(INDIRECT("$G$143"),5),2),"")</f>
        <v/>
      </c>
      <c r="V145" s="16" t="str">
        <f ca="1">IF(COUNTIF(INDIRECT("$H$143"),"*"&amp;$O$2&amp;"*")=1,LEFT(RIGHT(INDIRECT("$H$143"),5),2),"")</f>
        <v/>
      </c>
      <c r="W145" s="16" t="str">
        <f ca="1">IF(COUNTIF(INDIRECT("$I$143"),"*"&amp;$O$2&amp;"*")=1,LEFT(RIGHT(INDIRECT("$I$143"),5),2),"")</f>
        <v/>
      </c>
      <c r="X145" s="16" t="str">
        <f ca="1">IF(COUNTIF(INDIRECT("$J$143"),"*"&amp;$O$2&amp;"*")=1,LEFT(RIGHT(INDIRECT("$J$143"),5),2),"")</f>
        <v/>
      </c>
      <c r="Y145" s="16" t="str">
        <f ca="1">IF(COUNTIF(INDIRECT("$K$143"),"*"&amp;$O$2&amp;"*")=1,LEFT(RIGHT(INDIRECT("$K$143"),5),2),"")</f>
        <v/>
      </c>
      <c r="Z145" s="18" t="str">
        <f ca="1">IF(COUNTIF(INDIRECT("$L$143"),"*"&amp;$O$2&amp;"*")=1,LEFT(RIGHT(INDIRECT("$L$143"),5),2),"")</f>
        <v/>
      </c>
    </row>
    <row r="146" spans="1:26">
      <c r="A146" s="31">
        <f>A139+1</f>
        <v>42574</v>
      </c>
      <c r="B146" s="19" t="s">
        <v>2</v>
      </c>
      <c r="C146" s="19" t="s">
        <v>3</v>
      </c>
      <c r="D146" s="19" t="s">
        <v>4</v>
      </c>
      <c r="E146" s="19" t="s">
        <v>5</v>
      </c>
      <c r="F146" s="19" t="s">
        <v>6</v>
      </c>
      <c r="G146" s="19" t="s">
        <v>7</v>
      </c>
      <c r="H146" s="19" t="s">
        <v>8</v>
      </c>
      <c r="I146" s="19" t="s">
        <v>9</v>
      </c>
      <c r="J146" s="19" t="s">
        <v>10</v>
      </c>
      <c r="K146" s="19" t="s">
        <v>11</v>
      </c>
      <c r="L146" s="35" t="s">
        <v>12</v>
      </c>
      <c r="M146" s="47">
        <f t="shared" si="4"/>
        <v>0</v>
      </c>
      <c r="O146" t="str">
        <f t="shared" ca="1" si="5"/>
        <v>数学</v>
      </c>
      <c r="P146" s="17" t="str">
        <f ca="1">IF(COUNTIF(INDIRECT("$B$144"),"*"&amp;$O$2&amp;"*")=1,LEFT(RIGHT(INDIRECT("$B$144"),5),2),"")</f>
        <v>数学</v>
      </c>
      <c r="Q146" s="16" t="str">
        <f ca="1">IF(COUNTIF(INDIRECT("$C$144"),"*"&amp;$O$2&amp;"*")=1,LEFT(RIGHT(INDIRECT("$C$144"),5),2),"")</f>
        <v/>
      </c>
      <c r="R146" s="16" t="str">
        <f ca="1">IF(COUNTIF(INDIRECT("$D$144"),"*"&amp;$O$2&amp;"*")=1,LEFT(RIGHT(INDIRECT("$D$144"),5),2),"")</f>
        <v/>
      </c>
      <c r="S146" s="16" t="str">
        <f ca="1">IF(COUNTIF(INDIRECT("$E$144"),"*"&amp;$O$2&amp;"*")=1,LEFT(RIGHT(INDIRECT("$E$144"),5),2),"")</f>
        <v/>
      </c>
      <c r="T146" s="16" t="str">
        <f ca="1">IF(COUNTIF(INDIRECT("$F$144"),"*"&amp;$O$2&amp;"*")=1,LEFT(RIGHT(INDIRECT("$F$144"),5),2),"")</f>
        <v/>
      </c>
      <c r="U146" s="16" t="str">
        <f ca="1">IF(COUNTIF(INDIRECT("$G$144"),"*"&amp;$O$2&amp;"*")=1,LEFT(RIGHT(INDIRECT("$G$144"),5),2),"")</f>
        <v/>
      </c>
      <c r="V146" s="16" t="str">
        <f ca="1">IF(COUNTIF(INDIRECT("$H$144"),"*"&amp;$O$2&amp;"*")=1,LEFT(RIGHT(INDIRECT("$H$144"),5),2),"")</f>
        <v/>
      </c>
      <c r="W146" s="16" t="str">
        <f ca="1">IF(COUNTIF(INDIRECT("$I$144"),"*"&amp;$O$2&amp;"*")=1,LEFT(RIGHT(INDIRECT("$I$144"),5),2),"")</f>
        <v/>
      </c>
      <c r="X146" s="16" t="str">
        <f ca="1">IF(COUNTIF(INDIRECT("$J$144"),"*"&amp;$O$2&amp;"*")=1,LEFT(RIGHT(INDIRECT("$J$144"),5),2),"")</f>
        <v/>
      </c>
      <c r="Y146" s="16" t="str">
        <f ca="1">IF(COUNTIF(INDIRECT("$K$144"),"*"&amp;$O$2&amp;"*")=1,LEFT(RIGHT(INDIRECT("$K$144"),5),2),"")</f>
        <v/>
      </c>
      <c r="Z146" s="18" t="str">
        <f ca="1">IF(COUNTIF(INDIRECT("$L$144"),"*"&amp;$O$2&amp;"*")=1,LEFT(RIGHT(INDIRECT("$L$144"),5),2),"")</f>
        <v/>
      </c>
    </row>
    <row r="147" spans="1:26">
      <c r="A147" s="20" t="s">
        <v>13</v>
      </c>
      <c r="B147" s="25"/>
      <c r="C147" s="59"/>
      <c r="D147" s="59"/>
      <c r="E147" s="59"/>
      <c r="F147" s="59"/>
      <c r="G147" s="24"/>
      <c r="H147" s="19"/>
      <c r="I147" s="19"/>
      <c r="J147" s="19"/>
      <c r="K147" s="19"/>
      <c r="L147" s="35"/>
      <c r="M147" s="47">
        <f t="shared" si="4"/>
        <v>0</v>
      </c>
      <c r="O147" t="str">
        <f t="shared" ca="1" si="5"/>
        <v/>
      </c>
      <c r="P147" s="17" t="str">
        <f ca="1">IF(COUNTIF(INDIRECT("$B$145"),"*"&amp;$O$2&amp;"*")=1,LEFT(RIGHT(INDIRECT("$B$145"),5),2),"")</f>
        <v/>
      </c>
      <c r="Q147" s="16" t="str">
        <f ca="1">IF(COUNTIF(INDIRECT("$C$145"),"*"&amp;$O$2&amp;"*")=1,LEFT(RIGHT(INDIRECT("$C$145"),5),2),"")</f>
        <v/>
      </c>
      <c r="R147" s="16" t="str">
        <f ca="1">IF(COUNTIF(INDIRECT("$D$145"),"*"&amp;$O$2&amp;"*")=1,LEFT(RIGHT(INDIRECT("$D$145"),5),2),"")</f>
        <v/>
      </c>
      <c r="S147" s="16" t="str">
        <f ca="1">IF(COUNTIF(INDIRECT("$E$145"),"*"&amp;$O$2&amp;"*")=1,LEFT(RIGHT(INDIRECT("$E$145"),5),2),"")</f>
        <v/>
      </c>
      <c r="T147" s="16" t="str">
        <f ca="1">IF(COUNTIF(INDIRECT("$F$145"),"*"&amp;$O$2&amp;"*")=1,LEFT(RIGHT(INDIRECT("$F$145"),5),2),"")</f>
        <v/>
      </c>
      <c r="U147" s="16" t="str">
        <f ca="1">IF(COUNTIF(INDIRECT("$G$145"),"*"&amp;$O$2&amp;"*")=1,LEFT(RIGHT(INDIRECT("$G$145"),5),2),"")</f>
        <v/>
      </c>
      <c r="V147" s="16" t="str">
        <f ca="1">IF(COUNTIF(INDIRECT("$H$145"),"*"&amp;$O$2&amp;"*")=1,LEFT(RIGHT(INDIRECT("$H$145"),5),2),"")</f>
        <v/>
      </c>
      <c r="W147" s="16" t="str">
        <f ca="1">IF(COUNTIF(INDIRECT("$I$145"),"*"&amp;$O$2&amp;"*")=1,LEFT(RIGHT(INDIRECT("$I$145"),5),2),"")</f>
        <v/>
      </c>
      <c r="X147" s="16" t="str">
        <f ca="1">IF(COUNTIF(INDIRECT("$J$145"),"*"&amp;$O$2&amp;"*")=1,LEFT(RIGHT(INDIRECT("$J$145"),5),2),"")</f>
        <v/>
      </c>
      <c r="Y147" s="16" t="str">
        <f ca="1">IF(COUNTIF(INDIRECT("$K$145"),"*"&amp;$O$2&amp;"*")=1,LEFT(RIGHT(INDIRECT("$K$145"),5),2),"")</f>
        <v/>
      </c>
      <c r="Z147" s="18" t="str">
        <f ca="1">IF(COUNTIF(INDIRECT("$L$145"),"*"&amp;$O$2&amp;"*")=1,LEFT(RIGHT(INDIRECT("$L$145"),5),2),"")</f>
        <v/>
      </c>
    </row>
    <row r="148" spans="1:26">
      <c r="A148" s="20" t="s">
        <v>14</v>
      </c>
      <c r="B148" s="35"/>
      <c r="C148" s="35"/>
      <c r="D148" s="60"/>
      <c r="E148" s="25"/>
      <c r="F148" s="59"/>
      <c r="G148" s="24"/>
      <c r="H148" s="25"/>
      <c r="I148" s="25"/>
      <c r="J148" s="19"/>
      <c r="K148" s="19"/>
      <c r="L148" s="35"/>
      <c r="M148" s="47">
        <f t="shared" si="4"/>
        <v>0</v>
      </c>
      <c r="O148" t="str">
        <f t="shared" ca="1" si="5"/>
        <v/>
      </c>
      <c r="P148" s="17" t="str">
        <f ca="1">IF(COUNTIF(INDIRECT("$B$146"),"*"&amp;$O$2&amp;"*")=1,LEFT(RIGHT(INDIRECT("$B$146"),5),2),"")</f>
        <v/>
      </c>
      <c r="Q148" s="16" t="str">
        <f ca="1">IF(COUNTIF(INDIRECT("$C$146"),"*"&amp;$O$2&amp;"*")=1,LEFT(RIGHT(INDIRECT("$C$146"),5),2),"")</f>
        <v/>
      </c>
      <c r="R148" s="16" t="str">
        <f ca="1">IF(COUNTIF(INDIRECT("$D$146"),"*"&amp;$O$2&amp;"*")=1,LEFT(RIGHT(INDIRECT("$D$146"),5),2),"")</f>
        <v/>
      </c>
      <c r="S148" s="16" t="str">
        <f ca="1">IF(COUNTIF(INDIRECT("$E$146"),"*"&amp;$O$2&amp;"*")=1,LEFT(RIGHT(INDIRECT("$E$146"),5),2),"")</f>
        <v/>
      </c>
      <c r="T148" s="16" t="str">
        <f ca="1">IF(COUNTIF(INDIRECT("$F$146"),"*"&amp;$O$2&amp;"*")=1,LEFT(RIGHT(INDIRECT("$F$146"),5),2),"")</f>
        <v/>
      </c>
      <c r="U148" s="16" t="str">
        <f ca="1">IF(COUNTIF(INDIRECT("$G$146"),"*"&amp;$O$2&amp;"*")=1,LEFT(RIGHT(INDIRECT("$G$146"),5),2),"")</f>
        <v/>
      </c>
      <c r="V148" s="16" t="str">
        <f ca="1">IF(COUNTIF(INDIRECT("$H$146"),"*"&amp;$O$2&amp;"*")=1,LEFT(RIGHT(INDIRECT("$H$146"),5),2),"")</f>
        <v/>
      </c>
      <c r="W148" s="16" t="str">
        <f ca="1">IF(COUNTIF(INDIRECT("$I$146"),"*"&amp;$O$2&amp;"*")=1,LEFT(RIGHT(INDIRECT("$I$146"),5),2),"")</f>
        <v/>
      </c>
      <c r="X148" s="16" t="str">
        <f ca="1">IF(COUNTIF(INDIRECT("$J$146"),"*"&amp;$O$2&amp;"*")=1,LEFT(RIGHT(INDIRECT("$J$146"),5),2),"")</f>
        <v/>
      </c>
      <c r="Y148" s="16" t="str">
        <f ca="1">IF(COUNTIF(INDIRECT("$K$146"),"*"&amp;$O$2&amp;"*")=1,LEFT(RIGHT(INDIRECT("$K$146"),5),2),"")</f>
        <v/>
      </c>
      <c r="Z148" s="18" t="str">
        <f ca="1">IF(COUNTIF(INDIRECT("$L$146"),"*"&amp;$O$2&amp;"*")=1,LEFT(RIGHT(INDIRECT("$L$146"),5),2),"")</f>
        <v/>
      </c>
    </row>
    <row r="149" spans="1:26" ht="27">
      <c r="A149" s="20" t="s">
        <v>186</v>
      </c>
      <c r="B149" s="55"/>
      <c r="C149" s="59"/>
      <c r="D149" s="35"/>
      <c r="E149" s="60"/>
      <c r="F149" s="25"/>
      <c r="G149" s="237" t="s">
        <v>196</v>
      </c>
      <c r="H149" s="19"/>
      <c r="I149" s="19"/>
      <c r="J149" s="19"/>
      <c r="K149" s="19"/>
      <c r="L149" s="35"/>
      <c r="M149" s="47">
        <f t="shared" si="4"/>
        <v>1</v>
      </c>
      <c r="O149" t="str">
        <f t="shared" ca="1" si="5"/>
        <v/>
      </c>
      <c r="P149" s="17" t="str">
        <f ca="1">IF(COUNTIF(INDIRECT("$B$147"),"*"&amp;$O$2&amp;"*")=1,LEFT(RIGHT(INDIRECT("$B$147"),5),2),"")</f>
        <v/>
      </c>
      <c r="Q149" s="16" t="str">
        <f ca="1">IF(COUNTIF(INDIRECT("$C$147"),"*"&amp;$O$2&amp;"*")=1,LEFT(RIGHT(INDIRECT("$C$147"),5),2),"")</f>
        <v/>
      </c>
      <c r="R149" s="16" t="str">
        <f ca="1">IF(COUNTIF(INDIRECT("$D$147"),"*"&amp;$O$2&amp;"*")=1,LEFT(RIGHT(INDIRECT("$D$147"),5),2),"")</f>
        <v/>
      </c>
      <c r="S149" s="16" t="str">
        <f ca="1">IF(COUNTIF(INDIRECT("$E$147"),"*"&amp;$O$2&amp;"*")=1,LEFT(RIGHT(INDIRECT("$E$147"),5),2),"")</f>
        <v/>
      </c>
      <c r="T149" s="16" t="str">
        <f ca="1">IF(COUNTIF(INDIRECT("$F$147"),"*"&amp;$O$2&amp;"*")=1,LEFT(RIGHT(INDIRECT("$F$147"),5),2),"")</f>
        <v/>
      </c>
      <c r="U149" s="16" t="str">
        <f ca="1">IF(COUNTIF(INDIRECT("$G$147"),"*"&amp;$O$2&amp;"*")=1,LEFT(RIGHT(INDIRECT("$G$147"),5),2),"")</f>
        <v/>
      </c>
      <c r="V149" s="16" t="str">
        <f ca="1">IF(COUNTIF(INDIRECT("$H$147"),"*"&amp;$O$2&amp;"*")=1,LEFT(RIGHT(INDIRECT("$H$147"),5),2),"")</f>
        <v/>
      </c>
      <c r="W149" s="16" t="str">
        <f ca="1">IF(COUNTIF(INDIRECT("$I$147"),"*"&amp;$O$2&amp;"*")=1,LEFT(RIGHT(INDIRECT("$I$147"),5),2),"")</f>
        <v/>
      </c>
      <c r="X149" s="16" t="str">
        <f ca="1">IF(COUNTIF(INDIRECT("$J$147"),"*"&amp;$O$2&amp;"*")=1,LEFT(RIGHT(INDIRECT("$J$147"),5),2),"")</f>
        <v/>
      </c>
      <c r="Y149" s="16" t="str">
        <f ca="1">IF(COUNTIF(INDIRECT("$K$147"),"*"&amp;$O$2&amp;"*")=1,LEFT(RIGHT(INDIRECT("$K$147"),5),2),"")</f>
        <v/>
      </c>
      <c r="Z149" s="18" t="str">
        <f ca="1">IF(COUNTIF(INDIRECT("$L$147"),"*"&amp;$O$2&amp;"*")=1,LEFT(RIGHT(INDIRECT("$L$147"),5),2),"")</f>
        <v/>
      </c>
    </row>
    <row r="150" spans="1:26" ht="27">
      <c r="A150" s="20" t="s">
        <v>187</v>
      </c>
      <c r="B150" s="98"/>
      <c r="C150" s="35"/>
      <c r="D150" s="59"/>
      <c r="E150" s="217" t="s">
        <v>188</v>
      </c>
      <c r="F150" s="35"/>
      <c r="G150" s="237" t="s">
        <v>196</v>
      </c>
      <c r="H150" s="30"/>
      <c r="I150" s="19"/>
      <c r="J150" s="19"/>
      <c r="K150" s="19"/>
      <c r="L150" s="35"/>
      <c r="M150" s="47">
        <f t="shared" si="4"/>
        <v>2</v>
      </c>
      <c r="O150" t="str">
        <f t="shared" ca="1" si="5"/>
        <v/>
      </c>
      <c r="P150" s="17" t="str">
        <f ca="1">IF(COUNTIF(INDIRECT("$B$148"),"*"&amp;$O$2&amp;"*")=1,LEFT(RIGHT(INDIRECT("$B$148"),5),2),"")</f>
        <v/>
      </c>
      <c r="Q150" s="16" t="str">
        <f ca="1">IF(COUNTIF(INDIRECT("$C$148"),"*"&amp;$O$2&amp;"*")=1,LEFT(RIGHT(INDIRECT("$C$148"),5),2),"")</f>
        <v/>
      </c>
      <c r="R150" s="16" t="str">
        <f ca="1">IF(COUNTIF(INDIRECT("$D$148"),"*"&amp;$O$2&amp;"*")=1,LEFT(RIGHT(INDIRECT("$D$148"),5),2),"")</f>
        <v/>
      </c>
      <c r="S150" s="16" t="str">
        <f ca="1">IF(COUNTIF(INDIRECT("$E$148"),"*"&amp;$O$2&amp;"*")=1,LEFT(RIGHT(INDIRECT("$E$148"),5),2),"")</f>
        <v/>
      </c>
      <c r="T150" s="16" t="str">
        <f ca="1">IF(COUNTIF(INDIRECT("$F$148"),"*"&amp;$O$2&amp;"*")=1,LEFT(RIGHT(INDIRECT("$F$148"),5),2),"")</f>
        <v/>
      </c>
      <c r="U150" s="16" t="str">
        <f ca="1">IF(COUNTIF(INDIRECT("$G$148"),"*"&amp;$O$2&amp;"*")=1,LEFT(RIGHT(INDIRECT("$G$148"),5),2),"")</f>
        <v/>
      </c>
      <c r="V150" s="16" t="str">
        <f ca="1">IF(COUNTIF(INDIRECT("$H$148"),"*"&amp;$O$2&amp;"*")=1,LEFT(RIGHT(INDIRECT("$H$148"),5),2),"")</f>
        <v/>
      </c>
      <c r="W150" s="16" t="str">
        <f ca="1">IF(COUNTIF(INDIRECT("$I$148"),"*"&amp;$O$2&amp;"*")=1,LEFT(RIGHT(INDIRECT("$I$148"),5),2),"")</f>
        <v/>
      </c>
      <c r="X150" s="16" t="str">
        <f ca="1">IF(COUNTIF(INDIRECT("$J$148"),"*"&amp;$O$2&amp;"*")=1,LEFT(RIGHT(INDIRECT("$J$148"),5),2),"")</f>
        <v/>
      </c>
      <c r="Y150" s="16" t="str">
        <f ca="1">IF(COUNTIF(INDIRECT("$K$148"),"*"&amp;$O$2&amp;"*")=1,LEFT(RIGHT(INDIRECT("$K$148"),5),2),"")</f>
        <v/>
      </c>
      <c r="Z150" s="18" t="str">
        <f ca="1">IF(COUNTIF(INDIRECT("$L$148"),"*"&amp;$O$2&amp;"*")=1,LEFT(RIGHT(INDIRECT("$L$148"),5),2),"")</f>
        <v/>
      </c>
    </row>
    <row r="151" spans="1:26">
      <c r="A151" s="20" t="s">
        <v>18</v>
      </c>
      <c r="B151" s="64"/>
      <c r="C151" s="57"/>
      <c r="D151" s="35"/>
      <c r="E151" s="98"/>
      <c r="F151" s="50"/>
      <c r="G151" s="19"/>
      <c r="H151" s="19"/>
      <c r="I151" s="19"/>
      <c r="J151" s="19"/>
      <c r="K151" s="19"/>
      <c r="L151" s="35"/>
      <c r="M151" s="47">
        <f t="shared" si="4"/>
        <v>0</v>
      </c>
      <c r="O151" t="str">
        <f t="shared" ca="1" si="5"/>
        <v/>
      </c>
      <c r="P151" s="17" t="str">
        <f ca="1">IF(COUNTIF(INDIRECT("$B$149"),"*"&amp;$O$2&amp;"*")=1,LEFT(RIGHT(INDIRECT("$B$149"),5),2),"")</f>
        <v/>
      </c>
      <c r="Q151" s="16" t="str">
        <f ca="1">IF(COUNTIF(INDIRECT("$C$149"),"*"&amp;$O$2&amp;"*")=1,LEFT(RIGHT(INDIRECT("$C$149"),5),2),"")</f>
        <v/>
      </c>
      <c r="R151" s="16" t="str">
        <f ca="1">IF(COUNTIF(INDIRECT("$D$149"),"*"&amp;$O$2&amp;"*")=1,LEFT(RIGHT(INDIRECT("$D$149"),5),2),"")</f>
        <v/>
      </c>
      <c r="S151" s="16" t="str">
        <f ca="1">IF(COUNTIF(INDIRECT("$E$149"),"*"&amp;$O$2&amp;"*")=1,LEFT(RIGHT(INDIRECT("$E$149"),5),2),"")</f>
        <v/>
      </c>
      <c r="T151" s="16" t="str">
        <f ca="1">IF(COUNTIF(INDIRECT("$F$149"),"*"&amp;$O$2&amp;"*")=1,LEFT(RIGHT(INDIRECT("$F$149"),5),2),"")</f>
        <v/>
      </c>
      <c r="U151" s="16" t="str">
        <f ca="1">IF(COUNTIF(INDIRECT("$G$149"),"*"&amp;$O$2&amp;"*")=1,LEFT(RIGHT(INDIRECT("$G$149"),5),2),"")</f>
        <v/>
      </c>
      <c r="V151" s="16" t="str">
        <f ca="1">IF(COUNTIF(INDIRECT("$H$149"),"*"&amp;$O$2&amp;"*")=1,LEFT(RIGHT(INDIRECT("$H$149"),5),2),"")</f>
        <v/>
      </c>
      <c r="W151" s="16" t="str">
        <f ca="1">IF(COUNTIF(INDIRECT("$I$149"),"*"&amp;$O$2&amp;"*")=1,LEFT(RIGHT(INDIRECT("$I$149"),5),2),"")</f>
        <v/>
      </c>
      <c r="X151" s="16" t="str">
        <f ca="1">IF(COUNTIF(INDIRECT("$J$149"),"*"&amp;$O$2&amp;"*")=1,LEFT(RIGHT(INDIRECT("$J$149"),5),2),"")</f>
        <v/>
      </c>
      <c r="Y151" s="16" t="str">
        <f ca="1">IF(COUNTIF(INDIRECT("$K$149"),"*"&amp;$O$2&amp;"*")=1,LEFT(RIGHT(INDIRECT("$K$149"),5),2),"")</f>
        <v/>
      </c>
      <c r="Z151" s="18" t="str">
        <f ca="1">IF(COUNTIF(INDIRECT("$L$149"),"*"&amp;$O$2&amp;"*")=1,LEFT(RIGHT(INDIRECT("$L$149"),5),2),"")</f>
        <v/>
      </c>
    </row>
    <row r="152" spans="1:26">
      <c r="A152" s="31">
        <f>A146+1</f>
        <v>42575</v>
      </c>
      <c r="B152" s="19" t="s">
        <v>2</v>
      </c>
      <c r="C152" s="19" t="s">
        <v>3</v>
      </c>
      <c r="D152" s="19" t="s">
        <v>4</v>
      </c>
      <c r="E152" s="19" t="s">
        <v>5</v>
      </c>
      <c r="F152" s="19" t="s">
        <v>6</v>
      </c>
      <c r="G152" s="19" t="s">
        <v>7</v>
      </c>
      <c r="H152" s="19" t="s">
        <v>8</v>
      </c>
      <c r="I152" s="19" t="s">
        <v>9</v>
      </c>
      <c r="J152" s="19" t="s">
        <v>10</v>
      </c>
      <c r="K152" s="19" t="s">
        <v>11</v>
      </c>
      <c r="L152" s="35" t="s">
        <v>12</v>
      </c>
      <c r="M152" s="47">
        <f t="shared" si="4"/>
        <v>0</v>
      </c>
      <c r="O152" t="str">
        <f t="shared" ca="1" si="5"/>
        <v/>
      </c>
      <c r="P152" s="17" t="str">
        <f ca="1">IF(COUNTIF(INDIRECT("$B$150"),"*"&amp;$O$2&amp;"*")=1,LEFT(RIGHT(INDIRECT("$B$150"),5),2),"")</f>
        <v/>
      </c>
      <c r="Q152" s="16" t="str">
        <f ca="1">IF(COUNTIF(INDIRECT("$C$150"),"*"&amp;$O$2&amp;"*")=1,LEFT(RIGHT(INDIRECT("$C$150"),5),2),"")</f>
        <v/>
      </c>
      <c r="R152" s="16" t="str">
        <f ca="1">IF(COUNTIF(INDIRECT("$D$150"),"*"&amp;$O$2&amp;"*")=1,LEFT(RIGHT(INDIRECT("$D$150"),5),2),"")</f>
        <v/>
      </c>
      <c r="S152" s="16" t="str">
        <f ca="1">IF(COUNTIF(INDIRECT("$E$150"),"*"&amp;$O$2&amp;"*")=1,LEFT(RIGHT(INDIRECT("$E$150"),5),2),"")</f>
        <v/>
      </c>
      <c r="T152" s="16" t="str">
        <f ca="1">IF(COUNTIF(INDIRECT("$F$150"),"*"&amp;$O$2&amp;"*")=1,LEFT(RIGHT(INDIRECT("$F$150"),5),2),"")</f>
        <v/>
      </c>
      <c r="U152" s="16" t="str">
        <f ca="1">IF(COUNTIF(INDIRECT("$G$150"),"*"&amp;$O$2&amp;"*")=1,LEFT(RIGHT(INDIRECT("$G$150"),5),2),"")</f>
        <v/>
      </c>
      <c r="V152" s="16" t="str">
        <f ca="1">IF(COUNTIF(INDIRECT("$H$150"),"*"&amp;$O$2&amp;"*")=1,LEFT(RIGHT(INDIRECT("$H$150"),5),2),"")</f>
        <v/>
      </c>
      <c r="W152" s="16" t="str">
        <f ca="1">IF(COUNTIF(INDIRECT("$I$150"),"*"&amp;$O$2&amp;"*")=1,LEFT(RIGHT(INDIRECT("$I$150"),5),2),"")</f>
        <v/>
      </c>
      <c r="X152" s="16" t="str">
        <f ca="1">IF(COUNTIF(INDIRECT("$J$150"),"*"&amp;$O$2&amp;"*")=1,LEFT(RIGHT(INDIRECT("$J$150"),5),2),"")</f>
        <v/>
      </c>
      <c r="Y152" s="16" t="str">
        <f ca="1">IF(COUNTIF(INDIRECT("$K$150"),"*"&amp;$O$2&amp;"*")=1,LEFT(RIGHT(INDIRECT("$K$150"),5),2),"")</f>
        <v/>
      </c>
      <c r="Z152" s="18" t="str">
        <f ca="1">IF(COUNTIF(INDIRECT("$L$150"),"*"&amp;$O$2&amp;"*")=1,LEFT(RIGHT(INDIRECT("$L$150"),5),2),"")</f>
        <v/>
      </c>
    </row>
    <row r="153" spans="1:26">
      <c r="A153" s="75" t="s">
        <v>14</v>
      </c>
      <c r="B153" s="35"/>
      <c r="C153" s="59"/>
      <c r="D153" s="20"/>
      <c r="E153" s="59"/>
      <c r="F153" s="59"/>
      <c r="G153" s="19"/>
      <c r="H153" s="19"/>
      <c r="I153" s="19"/>
      <c r="J153" s="19"/>
      <c r="K153" s="19"/>
      <c r="L153" s="35"/>
      <c r="M153" s="47">
        <f t="shared" si="4"/>
        <v>0</v>
      </c>
      <c r="O153" t="str">
        <f t="shared" ca="1" si="5"/>
        <v/>
      </c>
      <c r="P153" s="17" t="str">
        <f ca="1">IF(COUNTIF(INDIRECT("$B$151"),"*"&amp;$O$2&amp;"*")=1,LEFT(RIGHT(INDIRECT("$B$151"),5),2),"")</f>
        <v/>
      </c>
      <c r="Q153" s="16" t="str">
        <f ca="1">IF(COUNTIF(INDIRECT("$C$151"),"*"&amp;$O$2&amp;"*")=1,LEFT(RIGHT(INDIRECT("$C$151"),5),2),"")</f>
        <v/>
      </c>
      <c r="R153" s="16" t="str">
        <f ca="1">IF(COUNTIF(INDIRECT("$D$151"),"*"&amp;$O$2&amp;"*")=1,LEFT(RIGHT(INDIRECT("$D$151"),5),2),"")</f>
        <v/>
      </c>
      <c r="S153" s="16" t="str">
        <f ca="1">IF(COUNTIF(INDIRECT("$E$151"),"*"&amp;$O$2&amp;"*")=1,LEFT(RIGHT(INDIRECT("$E$151"),5),2),"")</f>
        <v/>
      </c>
      <c r="T153" s="16" t="str">
        <f ca="1">IF(COUNTIF(INDIRECT("$F$151"),"*"&amp;$O$2&amp;"*")=1,LEFT(RIGHT(INDIRECT("$F$151"),5),2),"")</f>
        <v/>
      </c>
      <c r="U153" s="16" t="str">
        <f ca="1">IF(COUNTIF(INDIRECT("$G$151"),"*"&amp;$O$2&amp;"*")=1,LEFT(RIGHT(INDIRECT("$G$151"),5),2),"")</f>
        <v/>
      </c>
      <c r="V153" s="16" t="str">
        <f ca="1">IF(COUNTIF(INDIRECT("$H$151"),"*"&amp;$O$2&amp;"*")=1,LEFT(RIGHT(INDIRECT("$H$151"),5),2),"")</f>
        <v/>
      </c>
      <c r="W153" s="16" t="str">
        <f ca="1">IF(COUNTIF(INDIRECT("$I$151"),"*"&amp;$O$2&amp;"*")=1,LEFT(RIGHT(INDIRECT("$I$151"),5),2),"")</f>
        <v/>
      </c>
      <c r="X153" s="16" t="str">
        <f ca="1">IF(COUNTIF(INDIRECT("$J$151"),"*"&amp;$O$2&amp;"*")=1,LEFT(RIGHT(INDIRECT("$J$151"),5),2),"")</f>
        <v/>
      </c>
      <c r="Y153" s="16" t="str">
        <f ca="1">IF(COUNTIF(INDIRECT("$K$151"),"*"&amp;$O$2&amp;"*")=1,LEFT(RIGHT(INDIRECT("$K$151"),5),2),"")</f>
        <v/>
      </c>
      <c r="Z153" s="18" t="str">
        <f ca="1">IF(COUNTIF(INDIRECT("$L$151"),"*"&amp;$O$2&amp;"*")=1,LEFT(RIGHT(INDIRECT("$L$151"),5),2),"")</f>
        <v/>
      </c>
    </row>
    <row r="154" spans="1:26" ht="27">
      <c r="A154" s="75" t="s">
        <v>186</v>
      </c>
      <c r="B154" s="64"/>
      <c r="C154" s="59"/>
      <c r="D154" s="59"/>
      <c r="E154" s="201" t="s">
        <v>102</v>
      </c>
      <c r="F154" s="218" t="s">
        <v>95</v>
      </c>
      <c r="G154" s="237" t="s">
        <v>196</v>
      </c>
      <c r="H154" s="19"/>
      <c r="I154" s="19"/>
      <c r="J154" s="19"/>
      <c r="K154" s="19"/>
      <c r="L154" s="35"/>
      <c r="M154" s="47">
        <f t="shared" si="4"/>
        <v>3</v>
      </c>
      <c r="O154" t="str">
        <f t="shared" ca="1" si="5"/>
        <v/>
      </c>
      <c r="P154" s="17" t="str">
        <f ca="1">IF(COUNTIF(INDIRECT("$B$152"),"*"&amp;$O$2&amp;"*")=1,LEFT(RIGHT(INDIRECT("$B$152"),5),2),"")</f>
        <v/>
      </c>
      <c r="Q154" s="16" t="str">
        <f ca="1">IF(COUNTIF(INDIRECT("$C$152"),"*"&amp;$O$2&amp;"*")=1,LEFT(RIGHT(INDIRECT("$C$152"),5),2),"")</f>
        <v/>
      </c>
      <c r="R154" s="16" t="str">
        <f ca="1">IF(COUNTIF(INDIRECT("$D$152"),"*"&amp;$O$2&amp;"*")=1,LEFT(RIGHT(INDIRECT("$D$152"),5),2),"")</f>
        <v/>
      </c>
      <c r="S154" s="16" t="str">
        <f ca="1">IF(COUNTIF(INDIRECT("$E$152"),"*"&amp;$O$2&amp;"*")=1,LEFT(RIGHT(INDIRECT("$E$152"),5),2),"")</f>
        <v/>
      </c>
      <c r="T154" s="16" t="str">
        <f ca="1">IF(COUNTIF(INDIRECT("$F$152"),"*"&amp;$O$2&amp;"*")=1,LEFT(RIGHT(INDIRECT("$F$152"),5),2),"")</f>
        <v/>
      </c>
      <c r="U154" s="16" t="str">
        <f ca="1">IF(COUNTIF(INDIRECT("$G$152"),"*"&amp;$O$2&amp;"*")=1,LEFT(RIGHT(INDIRECT("$G$152"),5),2),"")</f>
        <v/>
      </c>
      <c r="V154" s="16" t="str">
        <f ca="1">IF(COUNTIF(INDIRECT("$H$152"),"*"&amp;$O$2&amp;"*")=1,LEFT(RIGHT(INDIRECT("$H$152"),5),2),"")</f>
        <v/>
      </c>
      <c r="W154" s="16" t="str">
        <f ca="1">IF(COUNTIF(INDIRECT("$I$152"),"*"&amp;$O$2&amp;"*")=1,LEFT(RIGHT(INDIRECT("$I$152"),5),2),"")</f>
        <v/>
      </c>
      <c r="X154" s="16" t="str">
        <f ca="1">IF(COUNTIF(INDIRECT("$J$152"),"*"&amp;$O$2&amp;"*")=1,LEFT(RIGHT(INDIRECT("$J$152"),5),2),"")</f>
        <v/>
      </c>
      <c r="Y154" s="16" t="str">
        <f ca="1">IF(COUNTIF(INDIRECT("$K$152"),"*"&amp;$O$2&amp;"*")=1,LEFT(RIGHT(INDIRECT("$K$152"),5),2),"")</f>
        <v/>
      </c>
      <c r="Z154" s="18" t="str">
        <f ca="1">IF(COUNTIF(INDIRECT("$L$152"),"*"&amp;$O$2&amp;"*")=1,LEFT(RIGHT(INDIRECT("$L$152"),5),2),"")</f>
        <v/>
      </c>
    </row>
    <row r="155" spans="1:26" ht="27">
      <c r="A155" s="75" t="s">
        <v>187</v>
      </c>
      <c r="B155" s="98"/>
      <c r="C155" s="35"/>
      <c r="D155" s="25"/>
      <c r="E155" s="98"/>
      <c r="F155" s="74"/>
      <c r="G155" s="237" t="s">
        <v>196</v>
      </c>
      <c r="H155" s="24"/>
      <c r="I155" s="19"/>
      <c r="J155" s="19"/>
      <c r="K155" s="19"/>
      <c r="L155" s="35"/>
      <c r="M155" s="47">
        <f t="shared" si="4"/>
        <v>1</v>
      </c>
      <c r="O155" t="str">
        <f t="shared" ca="1" si="5"/>
        <v/>
      </c>
      <c r="P155" s="17" t="str">
        <f ca="1">IF(COUNTIF(INDIRECT("$B$153"),"*"&amp;$O$2&amp;"*")=1,LEFT(RIGHT(INDIRECT("$B$153"),5),2),"")</f>
        <v/>
      </c>
      <c r="Q155" s="16" t="str">
        <f ca="1">IF(COUNTIF(INDIRECT("$C$153"),"*"&amp;$O$2&amp;"*")=1,LEFT(RIGHT(INDIRECT("$C$153"),5),2),"")</f>
        <v/>
      </c>
      <c r="R155" s="16" t="str">
        <f ca="1">IF(COUNTIF(INDIRECT("$D$153"),"*"&amp;$O$2&amp;"*")=1,LEFT(RIGHT(INDIRECT("$D$153"),5),2),"")</f>
        <v/>
      </c>
      <c r="S155" s="16" t="str">
        <f ca="1">IF(COUNTIF(INDIRECT("$E$153"),"*"&amp;$O$2&amp;"*")=1,LEFT(RIGHT(INDIRECT("$E$153"),5),2),"")</f>
        <v/>
      </c>
      <c r="T155" s="16" t="str">
        <f ca="1">IF(COUNTIF(INDIRECT("$F$153"),"*"&amp;$O$2&amp;"*")=1,LEFT(RIGHT(INDIRECT("$F$153"),5),2),"")</f>
        <v/>
      </c>
      <c r="U155" s="16" t="str">
        <f ca="1">IF(COUNTIF(INDIRECT("$G$153"),"*"&amp;$O$2&amp;"*")=1,LEFT(RIGHT(INDIRECT("$G$153"),5),2),"")</f>
        <v/>
      </c>
      <c r="V155" s="16" t="str">
        <f ca="1">IF(COUNTIF(INDIRECT("$H$153"),"*"&amp;$O$2&amp;"*")=1,LEFT(RIGHT(INDIRECT("$H$153"),5),2),"")</f>
        <v/>
      </c>
      <c r="W155" s="16" t="str">
        <f ca="1">IF(COUNTIF(INDIRECT("$I$153"),"*"&amp;$O$2&amp;"*")=1,LEFT(RIGHT(INDIRECT("$I$153"),5),2),"")</f>
        <v/>
      </c>
      <c r="X155" s="16" t="str">
        <f ca="1">IF(COUNTIF(INDIRECT("$J$153"),"*"&amp;$O$2&amp;"*")=1,LEFT(RIGHT(INDIRECT("$J$153"),5),2),"")</f>
        <v/>
      </c>
      <c r="Y155" s="16" t="str">
        <f ca="1">IF(COUNTIF(INDIRECT("$K$153"),"*"&amp;$O$2&amp;"*")=1,LEFT(RIGHT(INDIRECT("$K$153"),5),2),"")</f>
        <v/>
      </c>
      <c r="Z155" s="18" t="str">
        <f ca="1">IF(COUNTIF(INDIRECT("$L$153"),"*"&amp;$O$2&amp;"*")=1,LEFT(RIGHT(INDIRECT("$L$153"),5),2),"")</f>
        <v/>
      </c>
    </row>
    <row r="156" spans="1:26">
      <c r="A156" s="20" t="s">
        <v>18</v>
      </c>
      <c r="B156" s="98"/>
      <c r="C156" s="25"/>
      <c r="D156" s="60"/>
      <c r="E156" s="98"/>
      <c r="F156" s="25"/>
      <c r="G156" s="19"/>
      <c r="H156" s="24"/>
      <c r="I156" s="24"/>
      <c r="J156" s="19"/>
      <c r="K156" s="19"/>
      <c r="L156" s="35"/>
      <c r="M156" s="47">
        <f t="shared" si="4"/>
        <v>0</v>
      </c>
      <c r="O156" t="str">
        <f t="shared" ca="1" si="5"/>
        <v/>
      </c>
      <c r="P156" s="17" t="str">
        <f ca="1">IF(COUNTIF(INDIRECT("$B$154"),"*"&amp;$O$2&amp;"*")=1,LEFT(RIGHT(INDIRECT("$B$154"),5),2),"")</f>
        <v/>
      </c>
      <c r="Q156" s="16" t="str">
        <f ca="1">IF(COUNTIF(INDIRECT("$C$154"),"*"&amp;$O$2&amp;"*")=1,LEFT(RIGHT(INDIRECT("$C$154"),5),2),"")</f>
        <v/>
      </c>
      <c r="R156" s="16" t="str">
        <f ca="1">IF(COUNTIF(INDIRECT("$D$154"),"*"&amp;$O$2&amp;"*")=1,LEFT(RIGHT(INDIRECT("$D$154"),5),2),"")</f>
        <v/>
      </c>
      <c r="S156" s="16" t="str">
        <f ca="1">IF(COUNTIF(INDIRECT("$E$154"),"*"&amp;$O$2&amp;"*")=1,LEFT(RIGHT(INDIRECT("$E$154"),5),2),"")</f>
        <v/>
      </c>
      <c r="T156" s="16" t="str">
        <f ca="1">IF(COUNTIF(INDIRECT("$F$154"),"*"&amp;$O$2&amp;"*")=1,LEFT(RIGHT(INDIRECT("$F$154"),5),2),"")</f>
        <v/>
      </c>
      <c r="U156" s="16" t="str">
        <f ca="1">IF(COUNTIF(INDIRECT("$G$154"),"*"&amp;$O$2&amp;"*")=1,LEFT(RIGHT(INDIRECT("$G$154"),5),2),"")</f>
        <v/>
      </c>
      <c r="V156" s="16" t="str">
        <f ca="1">IF(COUNTIF(INDIRECT("$H$154"),"*"&amp;$O$2&amp;"*")=1,LEFT(RIGHT(INDIRECT("$H$154"),5),2),"")</f>
        <v/>
      </c>
      <c r="W156" s="16" t="str">
        <f ca="1">IF(COUNTIF(INDIRECT("$I$154"),"*"&amp;$O$2&amp;"*")=1,LEFT(RIGHT(INDIRECT("$I$154"),5),2),"")</f>
        <v/>
      </c>
      <c r="X156" s="16" t="str">
        <f ca="1">IF(COUNTIF(INDIRECT("$J$154"),"*"&amp;$O$2&amp;"*")=1,LEFT(RIGHT(INDIRECT("$J$154"),5),2),"")</f>
        <v/>
      </c>
      <c r="Y156" s="16" t="str">
        <f ca="1">IF(COUNTIF(INDIRECT("$K$154"),"*"&amp;$O$2&amp;"*")=1,LEFT(RIGHT(INDIRECT("$K$154"),5),2),"")</f>
        <v/>
      </c>
      <c r="Z156" s="18" t="str">
        <f ca="1">IF(COUNTIF(INDIRECT("$L$154"),"*"&amp;$O$2&amp;"*")=1,LEFT(RIGHT(INDIRECT("$L$154"),5),2),"")</f>
        <v/>
      </c>
    </row>
    <row r="157" spans="1:26">
      <c r="A157" s="75"/>
      <c r="B157" s="71"/>
      <c r="C157" s="25"/>
      <c r="D157" s="59"/>
      <c r="E157" s="60"/>
      <c r="F157" s="74"/>
      <c r="G157" s="19"/>
      <c r="H157" s="30"/>
      <c r="I157" s="19"/>
      <c r="J157" s="19"/>
      <c r="K157" s="19"/>
      <c r="L157" s="35"/>
      <c r="M157" s="47">
        <f t="shared" si="4"/>
        <v>0</v>
      </c>
      <c r="O157" t="str">
        <f t="shared" ca="1" si="5"/>
        <v/>
      </c>
      <c r="P157" s="17" t="str">
        <f ca="1">IF(COUNTIF(INDIRECT("$B$155"),"*"&amp;$O$2&amp;"*")=1,LEFT(RIGHT(INDIRECT("$B$155"),5),2),"")</f>
        <v/>
      </c>
      <c r="Q157" s="16" t="str">
        <f ca="1">IF(COUNTIF(INDIRECT("$C$155"),"*"&amp;$O$2&amp;"*")=1,LEFT(RIGHT(INDIRECT("$C$155"),5),2),"")</f>
        <v/>
      </c>
      <c r="R157" s="16" t="str">
        <f ca="1">IF(COUNTIF(INDIRECT("$D$155"),"*"&amp;$O$2&amp;"*")=1,LEFT(RIGHT(INDIRECT("$D$155"),5),2),"")</f>
        <v/>
      </c>
      <c r="S157" s="16" t="str">
        <f ca="1">IF(COUNTIF(INDIRECT("$E$155"),"*"&amp;$O$2&amp;"*")=1,LEFT(RIGHT(INDIRECT("$E$155"),5),2),"")</f>
        <v/>
      </c>
      <c r="T157" s="16" t="str">
        <f ca="1">IF(COUNTIF(INDIRECT("$F$155"),"*"&amp;$O$2&amp;"*")=1,LEFT(RIGHT(INDIRECT("$F$155"),5),2),"")</f>
        <v/>
      </c>
      <c r="U157" s="16" t="str">
        <f ca="1">IF(COUNTIF(INDIRECT("$G$155"),"*"&amp;$O$2&amp;"*")=1,LEFT(RIGHT(INDIRECT("$G$155"),5),2),"")</f>
        <v/>
      </c>
      <c r="V157" s="16" t="str">
        <f ca="1">IF(COUNTIF(INDIRECT("$H$155"),"*"&amp;$O$2&amp;"*")=1,LEFT(RIGHT(INDIRECT("$H$155"),5),2),"")</f>
        <v/>
      </c>
      <c r="W157" s="16" t="str">
        <f ca="1">IF(COUNTIF(INDIRECT("$I$155"),"*"&amp;$O$2&amp;"*")=1,LEFT(RIGHT(INDIRECT("$I$155"),5),2),"")</f>
        <v/>
      </c>
      <c r="X157" s="16" t="str">
        <f ca="1">IF(COUNTIF(INDIRECT("$J$155"),"*"&amp;$O$2&amp;"*")=1,LEFT(RIGHT(INDIRECT("$J$155"),5),2),"")</f>
        <v/>
      </c>
      <c r="Y157" s="16" t="str">
        <f ca="1">IF(COUNTIF(INDIRECT("$K$155"),"*"&amp;$O$2&amp;"*")=1,LEFT(RIGHT(INDIRECT("$K$155"),5),2),"")</f>
        <v/>
      </c>
      <c r="Z157" s="18" t="str">
        <f ca="1">IF(COUNTIF(INDIRECT("$L$155"),"*"&amp;$O$2&amp;"*")=1,LEFT(RIGHT(INDIRECT("$L$155"),5),2),"")</f>
        <v/>
      </c>
    </row>
    <row r="158" spans="1:26">
      <c r="A158" s="31">
        <f>A152+1</f>
        <v>42576</v>
      </c>
      <c r="B158" s="19" t="s">
        <v>2</v>
      </c>
      <c r="C158" s="19" t="s">
        <v>3</v>
      </c>
      <c r="D158" s="19" t="s">
        <v>4</v>
      </c>
      <c r="E158" s="19" t="s">
        <v>5</v>
      </c>
      <c r="F158" s="19" t="s">
        <v>6</v>
      </c>
      <c r="G158" s="19" t="s">
        <v>7</v>
      </c>
      <c r="H158" s="19" t="s">
        <v>8</v>
      </c>
      <c r="I158" s="19" t="s">
        <v>9</v>
      </c>
      <c r="J158" s="19" t="s">
        <v>10</v>
      </c>
      <c r="K158" s="19" t="s">
        <v>11</v>
      </c>
      <c r="L158" s="35" t="s">
        <v>12</v>
      </c>
      <c r="M158" s="47">
        <f t="shared" si="4"/>
        <v>0</v>
      </c>
      <c r="O158" t="str">
        <f t="shared" ca="1" si="5"/>
        <v/>
      </c>
      <c r="P158" s="17" t="str">
        <f ca="1">IF(COUNTIF(INDIRECT("$B$156"),"*"&amp;$O$2&amp;"*")=1,LEFT(RIGHT(INDIRECT("$B$156"),5),2),"")</f>
        <v/>
      </c>
      <c r="Q158" s="16" t="str">
        <f ca="1">IF(COUNTIF(INDIRECT("$C$156"),"*"&amp;$O$2&amp;"*")=1,LEFT(RIGHT(INDIRECT("$C$156"),5),2),"")</f>
        <v/>
      </c>
      <c r="R158" s="16" t="str">
        <f ca="1">IF(COUNTIF(INDIRECT("$D$156"),"*"&amp;$O$2&amp;"*")=1,LEFT(RIGHT(INDIRECT("$D$156"),5),2),"")</f>
        <v/>
      </c>
      <c r="S158" s="16" t="str">
        <f ca="1">IF(COUNTIF(INDIRECT("$E$156"),"*"&amp;$O$2&amp;"*")=1,LEFT(RIGHT(INDIRECT("$E$156"),5),2),"")</f>
        <v/>
      </c>
      <c r="T158" s="16" t="str">
        <f ca="1">IF(COUNTIF(INDIRECT("$F$156"),"*"&amp;$O$2&amp;"*")=1,LEFT(RIGHT(INDIRECT("$F$156"),5),2),"")</f>
        <v/>
      </c>
      <c r="U158" s="16" t="str">
        <f ca="1">IF(COUNTIF(INDIRECT("$G$156"),"*"&amp;$O$2&amp;"*")=1,LEFT(RIGHT(INDIRECT("$G$156"),5),2),"")</f>
        <v/>
      </c>
      <c r="V158" s="16" t="str">
        <f ca="1">IF(COUNTIF(INDIRECT("$H$156"),"*"&amp;$O$2&amp;"*")=1,LEFT(RIGHT(INDIRECT("$H$156"),5),2),"")</f>
        <v/>
      </c>
      <c r="W158" s="16" t="str">
        <f ca="1">IF(COUNTIF(INDIRECT("$I$156"),"*"&amp;$O$2&amp;"*")=1,LEFT(RIGHT(INDIRECT("$I$156"),5),2),"")</f>
        <v/>
      </c>
      <c r="X158" s="16" t="str">
        <f ca="1">IF(COUNTIF(INDIRECT("$J$156"),"*"&amp;$O$2&amp;"*")=1,LEFT(RIGHT(INDIRECT("$J$156"),5),2),"")</f>
        <v/>
      </c>
      <c r="Y158" s="16" t="str">
        <f ca="1">IF(COUNTIF(INDIRECT("$K$156"),"*"&amp;$O$2&amp;"*")=1,LEFT(RIGHT(INDIRECT("$K$156"),5),2),"")</f>
        <v/>
      </c>
      <c r="Z158" s="18" t="str">
        <f ca="1">IF(COUNTIF(INDIRECT("$L$156"),"*"&amp;$O$2&amp;"*")=1,LEFT(RIGHT(INDIRECT("$L$156"),5),2),"")</f>
        <v/>
      </c>
    </row>
    <row r="159" spans="1:26" ht="40.5">
      <c r="A159" s="75" t="s">
        <v>14</v>
      </c>
      <c r="B159" s="101" t="s">
        <v>71</v>
      </c>
      <c r="C159" s="29"/>
      <c r="D159" s="19"/>
      <c r="E159" s="181" t="s">
        <v>189</v>
      </c>
      <c r="F159" s="19"/>
      <c r="G159" s="19"/>
      <c r="H159" s="19"/>
      <c r="I159" s="19"/>
      <c r="J159" s="19"/>
      <c r="K159" s="19"/>
      <c r="L159" s="35"/>
      <c r="M159" s="47">
        <f t="shared" si="4"/>
        <v>2</v>
      </c>
      <c r="O159" t="str">
        <f t="shared" ca="1" si="5"/>
        <v/>
      </c>
      <c r="P159" s="17" t="str">
        <f ca="1">IF(COUNTIF(INDIRECT("$B$157"),"*"&amp;$O$2&amp;"*")=1,LEFT(RIGHT(INDIRECT("$B$157"),5),2),"")</f>
        <v/>
      </c>
      <c r="Q159" s="16" t="str">
        <f ca="1">IF(COUNTIF(INDIRECT("$C$157"),"*"&amp;$O$2&amp;"*")=1,LEFT(RIGHT(INDIRECT("$C$157"),5),2),"")</f>
        <v/>
      </c>
      <c r="R159" s="16" t="str">
        <f ca="1">IF(COUNTIF(INDIRECT("$D$157"),"*"&amp;$O$2&amp;"*")=1,LEFT(RIGHT(INDIRECT("$D$157"),5),2),"")</f>
        <v/>
      </c>
      <c r="S159" s="16" t="str">
        <f ca="1">IF(COUNTIF(INDIRECT("$E$157"),"*"&amp;$O$2&amp;"*")=1,LEFT(RIGHT(INDIRECT("$E$157"),5),2),"")</f>
        <v/>
      </c>
      <c r="T159" s="16" t="str">
        <f ca="1">IF(COUNTIF(INDIRECT("$F$157"),"*"&amp;$O$2&amp;"*")=1,LEFT(RIGHT(INDIRECT("$F$157"),5),2),"")</f>
        <v/>
      </c>
      <c r="U159" s="16" t="str">
        <f ca="1">IF(COUNTIF(INDIRECT("$G$157"),"*"&amp;$O$2&amp;"*")=1,LEFT(RIGHT(INDIRECT("$G$157"),5),2),"")</f>
        <v/>
      </c>
      <c r="V159" s="16" t="str">
        <f ca="1">IF(COUNTIF(INDIRECT("$H$157"),"*"&amp;$O$2&amp;"*")=1,LEFT(RIGHT(INDIRECT("$H$157"),5),2),"")</f>
        <v/>
      </c>
      <c r="W159" s="16" t="str">
        <f ca="1">IF(COUNTIF(INDIRECT("$I$157"),"*"&amp;$O$2&amp;"*")=1,LEFT(RIGHT(INDIRECT("$I$157"),5),2),"")</f>
        <v/>
      </c>
      <c r="X159" s="16" t="str">
        <f ca="1">IF(COUNTIF(INDIRECT("$J$157"),"*"&amp;$O$2&amp;"*")=1,LEFT(RIGHT(INDIRECT("$J$157"),5),2),"")</f>
        <v/>
      </c>
      <c r="Y159" s="16" t="str">
        <f ca="1">IF(COUNTIF(INDIRECT("$K$157"),"*"&amp;$O$2&amp;"*")=1,LEFT(RIGHT(INDIRECT("$K$157"),5),2),"")</f>
        <v/>
      </c>
      <c r="Z159" s="18" t="str">
        <f ca="1">IF(COUNTIF(INDIRECT("$L$157"),"*"&amp;$O$2&amp;"*")=1,LEFT(RIGHT(INDIRECT("$L$157"),5),2),"")</f>
        <v/>
      </c>
    </row>
    <row r="160" spans="1:26" ht="40.5">
      <c r="A160" s="75" t="s">
        <v>186</v>
      </c>
      <c r="B160" s="181" t="s">
        <v>91</v>
      </c>
      <c r="C160" s="19"/>
      <c r="D160" s="237" t="s">
        <v>195</v>
      </c>
      <c r="E160" s="146" t="s">
        <v>184</v>
      </c>
      <c r="F160" s="35"/>
      <c r="G160" s="101" t="s">
        <v>72</v>
      </c>
      <c r="H160" s="19"/>
      <c r="I160" s="19"/>
      <c r="J160" s="19"/>
      <c r="K160" s="19"/>
      <c r="L160" s="35"/>
      <c r="M160" s="47">
        <f t="shared" si="4"/>
        <v>4</v>
      </c>
      <c r="O160" t="str">
        <f t="shared" ca="1" si="5"/>
        <v/>
      </c>
      <c r="P160" s="17" t="str">
        <f ca="1">IF(COUNTIF(INDIRECT("$B$158"),"*"&amp;$O$2&amp;"*")=1,LEFT(RIGHT(INDIRECT("$B$158"),5),2),"")</f>
        <v/>
      </c>
      <c r="Q160" s="16" t="str">
        <f ca="1">IF(COUNTIF(INDIRECT("$C$158"),"*"&amp;$O$2&amp;"*")=1,LEFT(RIGHT(INDIRECT("$C$158"),5),2),"")</f>
        <v/>
      </c>
      <c r="R160" s="16" t="str">
        <f ca="1">IF(COUNTIF(INDIRECT("$D$158"),"*"&amp;$O$2&amp;"*")=1,LEFT(RIGHT(INDIRECT("$D$158"),5),2),"")</f>
        <v/>
      </c>
      <c r="S160" s="16" t="str">
        <f ca="1">IF(COUNTIF(INDIRECT("$E$158"),"*"&amp;$O$2&amp;"*")=1,LEFT(RIGHT(INDIRECT("$E$158"),5),2),"")</f>
        <v/>
      </c>
      <c r="T160" s="16" t="str">
        <f ca="1">IF(COUNTIF(INDIRECT("$F$158"),"*"&amp;$O$2&amp;"*")=1,LEFT(RIGHT(INDIRECT("$F$158"),5),2),"")</f>
        <v/>
      </c>
      <c r="U160" s="16" t="str">
        <f ca="1">IF(COUNTIF(INDIRECT("$G$158"),"*"&amp;$O$2&amp;"*")=1,LEFT(RIGHT(INDIRECT("$G$158"),5),2),"")</f>
        <v/>
      </c>
      <c r="V160" s="16" t="str">
        <f ca="1">IF(COUNTIF(INDIRECT("$H$158"),"*"&amp;$O$2&amp;"*")=1,LEFT(RIGHT(INDIRECT("$H$158"),5),2),"")</f>
        <v/>
      </c>
      <c r="W160" s="16" t="str">
        <f ca="1">IF(COUNTIF(INDIRECT("$I$158"),"*"&amp;$O$2&amp;"*")=1,LEFT(RIGHT(INDIRECT("$I$158"),5),2),"")</f>
        <v/>
      </c>
      <c r="X160" s="16" t="str">
        <f ca="1">IF(COUNTIF(INDIRECT("$J$158"),"*"&amp;$O$2&amp;"*")=1,LEFT(RIGHT(INDIRECT("$J$158"),5),2),"")</f>
        <v/>
      </c>
      <c r="Y160" s="16" t="str">
        <f ca="1">IF(COUNTIF(INDIRECT("$K$158"),"*"&amp;$O$2&amp;"*")=1,LEFT(RIGHT(INDIRECT("$K$158"),5),2),"")</f>
        <v/>
      </c>
      <c r="Z160" s="18" t="str">
        <f ca="1">IF(COUNTIF(INDIRECT("$L$158"),"*"&amp;$O$2&amp;"*")=1,LEFT(RIGHT(INDIRECT("$L$158"),5),2),"")</f>
        <v/>
      </c>
    </row>
    <row r="161" spans="1:26" ht="27">
      <c r="A161" s="75" t="s">
        <v>187</v>
      </c>
      <c r="B161" s="195" t="s">
        <v>158</v>
      </c>
      <c r="C161" s="25"/>
      <c r="D161" s="156"/>
      <c r="E161" s="217" t="s">
        <v>188</v>
      </c>
      <c r="F161" s="146" t="s">
        <v>96</v>
      </c>
      <c r="G161" s="237" t="s">
        <v>196</v>
      </c>
      <c r="H161" s="19"/>
      <c r="I161" s="19"/>
      <c r="J161" s="19"/>
      <c r="K161" s="19"/>
      <c r="L161" s="35"/>
      <c r="M161" s="47">
        <f t="shared" si="4"/>
        <v>4</v>
      </c>
      <c r="O161" t="str">
        <f t="shared" ca="1" si="5"/>
        <v/>
      </c>
      <c r="P161" s="17" t="str">
        <f ca="1">IF(COUNTIF(INDIRECT("$B$159"),"*"&amp;$O$2&amp;"*")=1,LEFT(RIGHT(INDIRECT("$B$159"),5),2),"")</f>
        <v/>
      </c>
      <c r="Q161" s="16" t="str">
        <f ca="1">IF(COUNTIF(INDIRECT("$C$159"),"*"&amp;$O$2&amp;"*")=1,LEFT(RIGHT(INDIRECT("$C$159"),5),2),"")</f>
        <v/>
      </c>
      <c r="R161" s="16" t="str">
        <f ca="1">IF(COUNTIF(INDIRECT("$D$159"),"*"&amp;$O$2&amp;"*")=1,LEFT(RIGHT(INDIRECT("$D$159"),5),2),"")</f>
        <v/>
      </c>
      <c r="S161" s="16" t="str">
        <f ca="1">IF(COUNTIF(INDIRECT("$E$159"),"*"&amp;$O$2&amp;"*")=1,LEFT(RIGHT(INDIRECT("$E$159"),5),2),"")</f>
        <v/>
      </c>
      <c r="T161" s="16" t="str">
        <f ca="1">IF(COUNTIF(INDIRECT("$F$159"),"*"&amp;$O$2&amp;"*")=1,LEFT(RIGHT(INDIRECT("$F$159"),5),2),"")</f>
        <v/>
      </c>
      <c r="U161" s="16" t="str">
        <f ca="1">IF(COUNTIF(INDIRECT("$G$159"),"*"&amp;$O$2&amp;"*")=1,LEFT(RIGHT(INDIRECT("$G$159"),5),2),"")</f>
        <v/>
      </c>
      <c r="V161" s="16" t="str">
        <f ca="1">IF(COUNTIF(INDIRECT("$H$159"),"*"&amp;$O$2&amp;"*")=1,LEFT(RIGHT(INDIRECT("$H$159"),5),2),"")</f>
        <v/>
      </c>
      <c r="W161" s="16" t="str">
        <f ca="1">IF(COUNTIF(INDIRECT("$I$159"),"*"&amp;$O$2&amp;"*")=1,LEFT(RIGHT(INDIRECT("$I$159"),5),2),"")</f>
        <v/>
      </c>
      <c r="X161" s="16" t="str">
        <f ca="1">IF(COUNTIF(INDIRECT("$J$159"),"*"&amp;$O$2&amp;"*")=1,LEFT(RIGHT(INDIRECT("$J$159"),5),2),"")</f>
        <v/>
      </c>
      <c r="Y161" s="16" t="str">
        <f ca="1">IF(COUNTIF(INDIRECT("$K$159"),"*"&amp;$O$2&amp;"*")=1,LEFT(RIGHT(INDIRECT("$K$159"),5),2),"")</f>
        <v/>
      </c>
      <c r="Z161" s="18" t="str">
        <f ca="1">IF(COUNTIF(INDIRECT("$L$159"),"*"&amp;$O$2&amp;"*")=1,LEFT(RIGHT(INDIRECT("$L$159"),5),2),"")</f>
        <v/>
      </c>
    </row>
    <row r="162" spans="1:26">
      <c r="A162" s="75" t="s">
        <v>17</v>
      </c>
      <c r="B162" s="156"/>
      <c r="C162" s="33"/>
      <c r="D162" s="59"/>
      <c r="E162" s="98"/>
      <c r="F162" s="29"/>
      <c r="G162" s="35"/>
      <c r="H162" s="19"/>
      <c r="I162" s="19"/>
      <c r="J162" s="19"/>
      <c r="K162" s="19"/>
      <c r="L162" s="35"/>
      <c r="M162" s="47">
        <f t="shared" si="4"/>
        <v>0</v>
      </c>
      <c r="O162" t="str">
        <f t="shared" ca="1" si="5"/>
        <v/>
      </c>
      <c r="P162" s="17" t="str">
        <f ca="1">IF(COUNTIF(INDIRECT("$B$160"),"*"&amp;$O$2&amp;"*")=1,LEFT(RIGHT(INDIRECT("$B$160"),5),2),"")</f>
        <v/>
      </c>
      <c r="Q162" s="16" t="str">
        <f ca="1">IF(COUNTIF(INDIRECT("$C$160"),"*"&amp;$O$2&amp;"*")=1,LEFT(RIGHT(INDIRECT("$C$160"),5),2),"")</f>
        <v/>
      </c>
      <c r="R162" s="16" t="str">
        <f ca="1">IF(COUNTIF(INDIRECT("$D$160"),"*"&amp;$O$2&amp;"*")=1,LEFT(RIGHT(INDIRECT("$D$160"),5),2),"")</f>
        <v/>
      </c>
      <c r="S162" s="16" t="str">
        <f ca="1">IF(COUNTIF(INDIRECT("$E$160"),"*"&amp;$O$2&amp;"*")=1,LEFT(RIGHT(INDIRECT("$E$160"),5),2),"")</f>
        <v/>
      </c>
      <c r="T162" s="16" t="str">
        <f ca="1">IF(COUNTIF(INDIRECT("$F$160"),"*"&amp;$O$2&amp;"*")=1,LEFT(RIGHT(INDIRECT("$F$160"),5),2),"")</f>
        <v/>
      </c>
      <c r="U162" s="16" t="str">
        <f ca="1">IF(COUNTIF(INDIRECT("$G$160"),"*"&amp;$O$2&amp;"*")=1,LEFT(RIGHT(INDIRECT("$G$160"),5),2),"")</f>
        <v/>
      </c>
      <c r="V162" s="16" t="str">
        <f ca="1">IF(COUNTIF(INDIRECT("$H$160"),"*"&amp;$O$2&amp;"*")=1,LEFT(RIGHT(INDIRECT("$H$160"),5),2),"")</f>
        <v/>
      </c>
      <c r="W162" s="16" t="str">
        <f ca="1">IF(COUNTIF(INDIRECT("$I$160"),"*"&amp;$O$2&amp;"*")=1,LEFT(RIGHT(INDIRECT("$I$160"),5),2),"")</f>
        <v/>
      </c>
      <c r="X162" s="16" t="str">
        <f ca="1">IF(COUNTIF(INDIRECT("$J$160"),"*"&amp;$O$2&amp;"*")=1,LEFT(RIGHT(INDIRECT("$J$160"),5),2),"")</f>
        <v/>
      </c>
      <c r="Y162" s="16" t="str">
        <f ca="1">IF(COUNTIF(INDIRECT("$K$160"),"*"&amp;$O$2&amp;"*")=1,LEFT(RIGHT(INDIRECT("$K$160"),5),2),"")</f>
        <v/>
      </c>
      <c r="Z162" s="18" t="str">
        <f ca="1">IF(COUNTIF(INDIRECT("$L$160"),"*"&amp;$O$2&amp;"*")=1,LEFT(RIGHT(INDIRECT("$L$160"),5),2),"")</f>
        <v/>
      </c>
    </row>
    <row r="163" spans="1:26" ht="27">
      <c r="A163" s="75" t="s">
        <v>18</v>
      </c>
      <c r="B163" s="71"/>
      <c r="C163" s="59"/>
      <c r="D163" s="62"/>
      <c r="E163" s="213" t="s">
        <v>174</v>
      </c>
      <c r="F163" s="35"/>
      <c r="G163" s="24"/>
      <c r="H163" s="24"/>
      <c r="I163" s="19"/>
      <c r="J163" s="19"/>
      <c r="K163" s="19"/>
      <c r="L163" s="35"/>
      <c r="M163" s="47">
        <f t="shared" si="4"/>
        <v>1</v>
      </c>
      <c r="O163" t="str">
        <f t="shared" ca="1" si="5"/>
        <v>数学</v>
      </c>
      <c r="P163" s="17" t="str">
        <f ca="1">IF(COUNTIF(INDIRECT("$B$161"),"*"&amp;$O$2&amp;"*")=1,LEFT(RIGHT(INDIRECT("$B$161"),5),2),"")</f>
        <v>数学</v>
      </c>
      <c r="Q163" s="16" t="str">
        <f ca="1">IF(COUNTIF(INDIRECT("$C$161"),"*"&amp;$O$2&amp;"*")=1,LEFT(RIGHT(INDIRECT("$C$161"),5),2),"")</f>
        <v/>
      </c>
      <c r="R163" s="16" t="str">
        <f ca="1">IF(COUNTIF(INDIRECT("$D$161"),"*"&amp;$O$2&amp;"*")=1,LEFT(RIGHT(INDIRECT("$D$161"),5),2),"")</f>
        <v/>
      </c>
      <c r="S163" s="16" t="str">
        <f ca="1">IF(COUNTIF(INDIRECT("$E$161"),"*"&amp;$O$2&amp;"*")=1,LEFT(RIGHT(INDIRECT("$E$161"),5),2),"")</f>
        <v/>
      </c>
      <c r="T163" s="16" t="str">
        <f ca="1">IF(COUNTIF(INDIRECT("$F$161"),"*"&amp;$O$2&amp;"*")=1,LEFT(RIGHT(INDIRECT("$F$161"),5),2),"")</f>
        <v/>
      </c>
      <c r="U163" s="16" t="str">
        <f ca="1">IF(COUNTIF(INDIRECT("$G$161"),"*"&amp;$O$2&amp;"*")=1,LEFT(RIGHT(INDIRECT("$G$161"),5),2),"")</f>
        <v/>
      </c>
      <c r="V163" s="16" t="str">
        <f ca="1">IF(COUNTIF(INDIRECT("$H$161"),"*"&amp;$O$2&amp;"*")=1,LEFT(RIGHT(INDIRECT("$H$161"),5),2),"")</f>
        <v/>
      </c>
      <c r="W163" s="16" t="str">
        <f ca="1">IF(COUNTIF(INDIRECT("$I$161"),"*"&amp;$O$2&amp;"*")=1,LEFT(RIGHT(INDIRECT("$I$161"),5),2),"")</f>
        <v/>
      </c>
      <c r="X163" s="16" t="str">
        <f ca="1">IF(COUNTIF(INDIRECT("$J$161"),"*"&amp;$O$2&amp;"*")=1,LEFT(RIGHT(INDIRECT("$J$161"),5),2),"")</f>
        <v/>
      </c>
      <c r="Y163" s="16" t="str">
        <f ca="1">IF(COUNTIF(INDIRECT("$K$161"),"*"&amp;$O$2&amp;"*")=1,LEFT(RIGHT(INDIRECT("$K$161"),5),2),"")</f>
        <v/>
      </c>
      <c r="Z163" s="18" t="str">
        <f ca="1">IF(COUNTIF(INDIRECT("$L$161"),"*"&amp;$O$2&amp;"*")=1,LEFT(RIGHT(INDIRECT("$L$161"),5),2),"")</f>
        <v/>
      </c>
    </row>
    <row r="164" spans="1:26">
      <c r="A164" s="31">
        <f>A158+1</f>
        <v>42577</v>
      </c>
      <c r="B164" s="19" t="s">
        <v>2</v>
      </c>
      <c r="C164" s="19" t="s">
        <v>3</v>
      </c>
      <c r="D164" s="19" t="s">
        <v>4</v>
      </c>
      <c r="E164" s="19" t="s">
        <v>5</v>
      </c>
      <c r="F164" s="19" t="s">
        <v>6</v>
      </c>
      <c r="G164" s="19" t="s">
        <v>7</v>
      </c>
      <c r="H164" s="19" t="s">
        <v>8</v>
      </c>
      <c r="I164" s="19" t="s">
        <v>9</v>
      </c>
      <c r="J164" s="19" t="s">
        <v>10</v>
      </c>
      <c r="K164" s="19" t="s">
        <v>11</v>
      </c>
      <c r="L164" s="35" t="s">
        <v>12</v>
      </c>
      <c r="M164" s="47">
        <f t="shared" si="4"/>
        <v>0</v>
      </c>
      <c r="O164" t="str">
        <f t="shared" ca="1" si="5"/>
        <v/>
      </c>
      <c r="P164" s="17" t="str">
        <f ca="1">IF(COUNTIF(INDIRECT("$B$162"),"*"&amp;$O$2&amp;"*")=1,LEFT(RIGHT(INDIRECT("$B$162"),5),2),"")</f>
        <v/>
      </c>
      <c r="Q164" s="16" t="str">
        <f ca="1">IF(COUNTIF(INDIRECT("$C$162"),"*"&amp;$O$2&amp;"*")=1,LEFT(RIGHT(INDIRECT("$C$162"),5),2),"")</f>
        <v/>
      </c>
      <c r="R164" s="16" t="str">
        <f ca="1">IF(COUNTIF(INDIRECT("$D$162"),"*"&amp;$O$2&amp;"*")=1,LEFT(RIGHT(INDIRECT("$D$162"),5),2),"")</f>
        <v/>
      </c>
      <c r="S164" s="16" t="str">
        <f ca="1">IF(COUNTIF(INDIRECT("$E$162"),"*"&amp;$O$2&amp;"*")=1,LEFT(RIGHT(INDIRECT("$E$162"),5),2),"")</f>
        <v/>
      </c>
      <c r="T164" s="16" t="str">
        <f ca="1">IF(COUNTIF(INDIRECT("$F$162"),"*"&amp;$O$2&amp;"*")=1,LEFT(RIGHT(INDIRECT("$F$162"),5),2),"")</f>
        <v/>
      </c>
      <c r="U164" s="16" t="str">
        <f ca="1">IF(COUNTIF(INDIRECT("$G$162"),"*"&amp;$O$2&amp;"*")=1,LEFT(RIGHT(INDIRECT("$G$162"),5),2),"")</f>
        <v/>
      </c>
      <c r="V164" s="16" t="str">
        <f ca="1">IF(COUNTIF(INDIRECT("$H$162"),"*"&amp;$O$2&amp;"*")=1,LEFT(RIGHT(INDIRECT("$H$162"),5),2),"")</f>
        <v/>
      </c>
      <c r="W164" s="16" t="str">
        <f ca="1">IF(COUNTIF(INDIRECT("$I$162"),"*"&amp;$O$2&amp;"*")=1,LEFT(RIGHT(INDIRECT("$I$162"),5),2),"")</f>
        <v/>
      </c>
      <c r="X164" s="16" t="str">
        <f ca="1">IF(COUNTIF(INDIRECT("$J$162"),"*"&amp;$O$2&amp;"*")=1,LEFT(RIGHT(INDIRECT("$J$162"),5),2),"")</f>
        <v/>
      </c>
      <c r="Y164" s="16" t="str">
        <f ca="1">IF(COUNTIF(INDIRECT("$K$162"),"*"&amp;$O$2&amp;"*")=1,LEFT(RIGHT(INDIRECT("$K$162"),5),2),"")</f>
        <v/>
      </c>
      <c r="Z164" s="18" t="str">
        <f ca="1">IF(COUNTIF(INDIRECT("$L$162"),"*"&amp;$O$2&amp;"*")=1,LEFT(RIGHT(INDIRECT("$L$162"),5),2),"")</f>
        <v/>
      </c>
    </row>
    <row r="165" spans="1:26">
      <c r="A165" s="20" t="s">
        <v>13</v>
      </c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1"/>
      <c r="M165" s="47">
        <f t="shared" si="4"/>
        <v>0</v>
      </c>
      <c r="O165" t="str">
        <f t="shared" si="5"/>
        <v/>
      </c>
    </row>
    <row r="166" spans="1:26">
      <c r="A166" s="20" t="s">
        <v>14</v>
      </c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1"/>
      <c r="M166" s="47">
        <f t="shared" si="4"/>
        <v>0</v>
      </c>
      <c r="O166" t="str">
        <f t="shared" si="5"/>
        <v/>
      </c>
    </row>
    <row r="167" spans="1:26" ht="27">
      <c r="A167" s="75" t="s">
        <v>186</v>
      </c>
      <c r="B167" s="50"/>
      <c r="C167" s="29"/>
      <c r="D167" s="24"/>
      <c r="E167" s="146" t="s">
        <v>184</v>
      </c>
      <c r="F167" s="218" t="s">
        <v>95</v>
      </c>
      <c r="G167" s="24"/>
      <c r="H167" s="19"/>
      <c r="I167" s="19"/>
      <c r="J167" s="19"/>
      <c r="K167" s="19"/>
      <c r="L167" s="35"/>
      <c r="M167" s="47">
        <f t="shared" si="4"/>
        <v>2</v>
      </c>
      <c r="O167" t="str">
        <f t="shared" ca="1" si="5"/>
        <v/>
      </c>
      <c r="P167" s="17" t="str">
        <f ca="1">IF(COUNTIF(INDIRECT("$B$163"),"*"&amp;$O$2&amp;"*")=1,LEFT(RIGHT(INDIRECT("$B$163"),5),2),"")</f>
        <v/>
      </c>
      <c r="Q167" s="16" t="str">
        <f ca="1">IF(COUNTIF(INDIRECT("$C$163"),"*"&amp;$O$2&amp;"*")=1,LEFT(RIGHT(INDIRECT("$C$163"),5),2),"")</f>
        <v/>
      </c>
      <c r="R167" s="16" t="str">
        <f ca="1">IF(COUNTIF(INDIRECT("$D$163"),"*"&amp;$O$2&amp;"*")=1,LEFT(RIGHT(INDIRECT("$D$163"),5),2),"")</f>
        <v/>
      </c>
      <c r="S167" s="16" t="str">
        <f ca="1">IF(COUNTIF(INDIRECT("$E$163"),"*"&amp;$O$2&amp;"*")=1,LEFT(RIGHT(INDIRECT("$E$163"),5),2),"")</f>
        <v/>
      </c>
      <c r="T167" s="16" t="str">
        <f ca="1">IF(COUNTIF(INDIRECT("$F$163"),"*"&amp;$O$2&amp;"*")=1,LEFT(RIGHT(INDIRECT("$F$163"),5),2),"")</f>
        <v/>
      </c>
      <c r="U167" s="16" t="str">
        <f ca="1">IF(COUNTIF(INDIRECT("$G$163"),"*"&amp;$O$2&amp;"*")=1,LEFT(RIGHT(INDIRECT("$G$163"),5),2),"")</f>
        <v/>
      </c>
      <c r="V167" s="16" t="str">
        <f ca="1">IF(COUNTIF(INDIRECT("$H$163"),"*"&amp;$O$2&amp;"*")=1,LEFT(RIGHT(INDIRECT("$H$163"),5),2),"")</f>
        <v/>
      </c>
      <c r="W167" s="16" t="str">
        <f ca="1">IF(COUNTIF(INDIRECT("$I$163"),"*"&amp;$O$2&amp;"*")=1,LEFT(RIGHT(INDIRECT("$I$163"),5),2),"")</f>
        <v/>
      </c>
      <c r="X167" s="16" t="str">
        <f ca="1">IF(COUNTIF(INDIRECT("$J$163"),"*"&amp;$O$2&amp;"*")=1,LEFT(RIGHT(INDIRECT("$J$163"),5),2),"")</f>
        <v/>
      </c>
      <c r="Y167" s="16" t="str">
        <f ca="1">IF(COUNTIF(INDIRECT("$K$163"),"*"&amp;$O$2&amp;"*")=1,LEFT(RIGHT(INDIRECT("$K$163"),5),2),"")</f>
        <v/>
      </c>
      <c r="Z167" s="18" t="str">
        <f ca="1">IF(COUNTIF(INDIRECT("$L$163"),"*"&amp;$O$2&amp;"*")=1,LEFT(RIGHT(INDIRECT("$L$163"),5),2),"")</f>
        <v/>
      </c>
    </row>
    <row r="168" spans="1:26" ht="27">
      <c r="A168" s="75" t="s">
        <v>187</v>
      </c>
      <c r="B168" s="219" t="s">
        <v>193</v>
      </c>
      <c r="C168" s="59"/>
      <c r="D168" s="62"/>
      <c r="E168" s="217" t="s">
        <v>188</v>
      </c>
      <c r="F168" s="146" t="s">
        <v>96</v>
      </c>
      <c r="G168" s="35"/>
      <c r="H168" s="19"/>
      <c r="I168" s="19"/>
      <c r="J168" s="19"/>
      <c r="K168" s="19"/>
      <c r="L168" s="35"/>
      <c r="M168" s="47">
        <f t="shared" si="4"/>
        <v>3</v>
      </c>
      <c r="O168" t="str">
        <f t="shared" ca="1" si="5"/>
        <v/>
      </c>
      <c r="P168" s="17" t="str">
        <f ca="1">IF(COUNTIF(INDIRECT("$B$164"),"*"&amp;$O$2&amp;"*")=1,LEFT(RIGHT(INDIRECT("$B$164"),5),2),"")</f>
        <v/>
      </c>
      <c r="Q168" s="16" t="str">
        <f ca="1">IF(COUNTIF(INDIRECT("$C$164"),"*"&amp;$O$2&amp;"*")=1,LEFT(RIGHT(INDIRECT("$C$164"),5),2),"")</f>
        <v/>
      </c>
      <c r="R168" s="16" t="str">
        <f ca="1">IF(COUNTIF(INDIRECT("$D$164"),"*"&amp;$O$2&amp;"*")=1,LEFT(RIGHT(INDIRECT("$D$164"),5),2),"")</f>
        <v/>
      </c>
      <c r="S168" s="16" t="str">
        <f ca="1">IF(COUNTIF(INDIRECT("$E$164"),"*"&amp;$O$2&amp;"*")=1,LEFT(RIGHT(INDIRECT("$E$164"),5),2),"")</f>
        <v/>
      </c>
      <c r="T168" s="16" t="str">
        <f ca="1">IF(COUNTIF(INDIRECT("$F$164"),"*"&amp;$O$2&amp;"*")=1,LEFT(RIGHT(INDIRECT("$F$164"),5),2),"")</f>
        <v/>
      </c>
      <c r="U168" s="16" t="str">
        <f ca="1">IF(COUNTIF(INDIRECT("$G$164"),"*"&amp;$O$2&amp;"*")=1,LEFT(RIGHT(INDIRECT("$G$164"),5),2),"")</f>
        <v/>
      </c>
      <c r="V168" s="16" t="str">
        <f ca="1">IF(COUNTIF(INDIRECT("$H$164"),"*"&amp;$O$2&amp;"*")=1,LEFT(RIGHT(INDIRECT("$H$164"),5),2),"")</f>
        <v/>
      </c>
      <c r="W168" s="16" t="str">
        <f ca="1">IF(COUNTIF(INDIRECT("$I$164"),"*"&amp;$O$2&amp;"*")=1,LEFT(RIGHT(INDIRECT("$I$164"),5),2),"")</f>
        <v/>
      </c>
      <c r="X168" s="16" t="str">
        <f ca="1">IF(COUNTIF(INDIRECT("$J$164"),"*"&amp;$O$2&amp;"*")=1,LEFT(RIGHT(INDIRECT("$J$164"),5),2),"")</f>
        <v/>
      </c>
      <c r="Y168" s="16" t="str">
        <f ca="1">IF(COUNTIF(INDIRECT("$K$164"),"*"&amp;$O$2&amp;"*")=1,LEFT(RIGHT(INDIRECT("$K$164"),5),2),"")</f>
        <v/>
      </c>
      <c r="Z168" s="18" t="str">
        <f ca="1">IF(COUNTIF(INDIRECT("$L$164"),"*"&amp;$O$2&amp;"*")=1,LEFT(RIGHT(INDIRECT("$L$164"),5),2),"")</f>
        <v/>
      </c>
    </row>
    <row r="169" spans="1:26" ht="27">
      <c r="A169" s="75" t="s">
        <v>18</v>
      </c>
      <c r="B169" s="151"/>
      <c r="C169" s="164"/>
      <c r="D169" s="211"/>
      <c r="E169" s="219" t="s">
        <v>194</v>
      </c>
      <c r="F169" s="146"/>
      <c r="G169" s="151"/>
      <c r="H169" s="146"/>
      <c r="I169" s="146"/>
      <c r="J169" s="146"/>
      <c r="K169" s="146"/>
      <c r="L169" s="151"/>
      <c r="M169" s="47">
        <f t="shared" si="4"/>
        <v>1</v>
      </c>
      <c r="O169" t="str">
        <f t="shared" si="5"/>
        <v/>
      </c>
    </row>
    <row r="170" spans="1:26">
      <c r="A170" s="31">
        <f>A164+1</f>
        <v>42578</v>
      </c>
      <c r="B170" s="19" t="s">
        <v>2</v>
      </c>
      <c r="C170" s="19" t="s">
        <v>3</v>
      </c>
      <c r="D170" s="19" t="s">
        <v>4</v>
      </c>
      <c r="E170" s="19" t="s">
        <v>5</v>
      </c>
      <c r="F170" s="19" t="s">
        <v>6</v>
      </c>
      <c r="G170" s="19" t="s">
        <v>7</v>
      </c>
      <c r="H170" s="19" t="s">
        <v>8</v>
      </c>
      <c r="I170" s="19" t="s">
        <v>9</v>
      </c>
      <c r="J170" s="19" t="s">
        <v>10</v>
      </c>
      <c r="K170" s="19" t="s">
        <v>11</v>
      </c>
      <c r="L170" s="35" t="s">
        <v>12</v>
      </c>
      <c r="M170" s="47">
        <f t="shared" si="4"/>
        <v>0</v>
      </c>
      <c r="O170" t="str">
        <f t="shared" ca="1" si="5"/>
        <v/>
      </c>
      <c r="P170" s="17" t="str">
        <f ca="1">IF(COUNTIF(INDIRECT("$B$165"),"*"&amp;$O$2&amp;"*")=1,LEFT(RIGHT(INDIRECT("$B$165"),5),2),"")</f>
        <v/>
      </c>
      <c r="Q170" s="16" t="str">
        <f ca="1">IF(COUNTIF(INDIRECT("$C$165"),"*"&amp;$O$2&amp;"*")=1,LEFT(RIGHT(INDIRECT("$C$165"),5),2),"")</f>
        <v/>
      </c>
      <c r="R170" s="16" t="str">
        <f ca="1">IF(COUNTIF(INDIRECT("$D$165"),"*"&amp;$O$2&amp;"*")=1,LEFT(RIGHT(INDIRECT("$D$165"),5),2),"")</f>
        <v/>
      </c>
      <c r="S170" s="16" t="str">
        <f ca="1">IF(COUNTIF(INDIRECT("$E$165"),"*"&amp;$O$2&amp;"*")=1,LEFT(RIGHT(INDIRECT("$E$165"),5),2),"")</f>
        <v/>
      </c>
      <c r="T170" s="16" t="str">
        <f ca="1">IF(COUNTIF(INDIRECT("$F$165"),"*"&amp;$O$2&amp;"*")=1,LEFT(RIGHT(INDIRECT("$F$165"),5),2),"")</f>
        <v/>
      </c>
      <c r="U170" s="16" t="str">
        <f ca="1">IF(COUNTIF(INDIRECT("$G$165"),"*"&amp;$O$2&amp;"*")=1,LEFT(RIGHT(INDIRECT("$G$165"),5),2),"")</f>
        <v/>
      </c>
      <c r="V170" s="16" t="str">
        <f ca="1">IF(COUNTIF(INDIRECT("$H$165"),"*"&amp;$O$2&amp;"*")=1,LEFT(RIGHT(INDIRECT("$H$165"),5),2),"")</f>
        <v/>
      </c>
      <c r="W170" s="16" t="str">
        <f ca="1">IF(COUNTIF(INDIRECT("$I$165"),"*"&amp;$O$2&amp;"*")=1,LEFT(RIGHT(INDIRECT("$I$165"),5),2),"")</f>
        <v/>
      </c>
      <c r="X170" s="16" t="str">
        <f ca="1">IF(COUNTIF(INDIRECT("$J$165"),"*"&amp;$O$2&amp;"*")=1,LEFT(RIGHT(INDIRECT("$J$165"),5),2),"")</f>
        <v/>
      </c>
      <c r="Y170" s="16" t="str">
        <f ca="1">IF(COUNTIF(INDIRECT("$K$165"),"*"&amp;$O$2&amp;"*")=1,LEFT(RIGHT(INDIRECT("$K$165"),5),2),"")</f>
        <v/>
      </c>
      <c r="Z170" s="18" t="str">
        <f ca="1">IF(COUNTIF(INDIRECT("$L$165"),"*"&amp;$O$2&amp;"*")=1,LEFT(RIGHT(INDIRECT("$L$165"),5),2),"")</f>
        <v/>
      </c>
    </row>
    <row r="171" spans="1:26" ht="40.5">
      <c r="A171" s="75" t="s">
        <v>186</v>
      </c>
      <c r="B171" s="181" t="s">
        <v>91</v>
      </c>
      <c r="C171" s="60"/>
      <c r="D171" s="101" t="s">
        <v>74</v>
      </c>
      <c r="E171" s="146" t="s">
        <v>184</v>
      </c>
      <c r="F171" s="35"/>
      <c r="G171" s="237" t="s">
        <v>196</v>
      </c>
      <c r="H171" s="24"/>
      <c r="I171" s="19"/>
      <c r="J171" s="19"/>
      <c r="K171" s="19"/>
      <c r="L171" s="35"/>
      <c r="M171" s="47">
        <f t="shared" si="4"/>
        <v>4</v>
      </c>
      <c r="O171" t="str">
        <f t="shared" ca="1" si="5"/>
        <v/>
      </c>
      <c r="P171" s="17" t="str">
        <f ca="1">IF(COUNTIF(INDIRECT("$B$166"),"*"&amp;$O$2&amp;"*")=1,LEFT(RIGHT(INDIRECT("$B$166"),5),2),"")</f>
        <v/>
      </c>
      <c r="Q171" s="16" t="str">
        <f ca="1">IF(COUNTIF(INDIRECT("$C$166"),"*"&amp;$O$2&amp;"*")=1,LEFT(RIGHT(INDIRECT("$C$166"),5),2),"")</f>
        <v/>
      </c>
      <c r="R171" s="16" t="str">
        <f ca="1">IF(COUNTIF(INDIRECT("$D$166"),"*"&amp;$O$2&amp;"*")=1,LEFT(RIGHT(INDIRECT("$D$166"),5),2),"")</f>
        <v/>
      </c>
      <c r="S171" s="16" t="str">
        <f ca="1">IF(COUNTIF(INDIRECT("$E$166"),"*"&amp;$O$2&amp;"*")=1,LEFT(RIGHT(INDIRECT("$E$166"),5),2),"")</f>
        <v/>
      </c>
      <c r="T171" s="16" t="str">
        <f ca="1">IF(COUNTIF(INDIRECT("$F$166"),"*"&amp;$O$2&amp;"*")=1,LEFT(RIGHT(INDIRECT("$F$166"),5),2),"")</f>
        <v/>
      </c>
      <c r="U171" s="16" t="str">
        <f ca="1">IF(COUNTIF(INDIRECT("$G$166"),"*"&amp;$O$2&amp;"*")=1,LEFT(RIGHT(INDIRECT("$G$166"),5),2),"")</f>
        <v/>
      </c>
      <c r="V171" s="16" t="str">
        <f ca="1">IF(COUNTIF(INDIRECT("$H$166"),"*"&amp;$O$2&amp;"*")=1,LEFT(RIGHT(INDIRECT("$H$166"),5),2),"")</f>
        <v/>
      </c>
      <c r="W171" s="16" t="str">
        <f ca="1">IF(COUNTIF(INDIRECT("$I$166"),"*"&amp;$O$2&amp;"*")=1,LEFT(RIGHT(INDIRECT("$I$166"),5),2),"")</f>
        <v/>
      </c>
      <c r="X171" s="16" t="str">
        <f ca="1">IF(COUNTIF(INDIRECT("$J$166"),"*"&amp;$O$2&amp;"*")=1,LEFT(RIGHT(INDIRECT("$J$166"),5),2),"")</f>
        <v/>
      </c>
      <c r="Y171" s="16" t="str">
        <f ca="1">IF(COUNTIF(INDIRECT("$K$166"),"*"&amp;$O$2&amp;"*")=1,LEFT(RIGHT(INDIRECT("$K$166"),5),2),"")</f>
        <v/>
      </c>
      <c r="Z171" s="18" t="str">
        <f ca="1">IF(COUNTIF(INDIRECT("$L$166"),"*"&amp;$O$2&amp;"*")=1,LEFT(RIGHT(INDIRECT("$L$166"),5),2),"")</f>
        <v/>
      </c>
    </row>
    <row r="172" spans="1:26" ht="40.5">
      <c r="A172" s="75" t="s">
        <v>187</v>
      </c>
      <c r="B172" s="219" t="s">
        <v>193</v>
      </c>
      <c r="C172" s="71"/>
      <c r="D172" s="237" t="s">
        <v>195</v>
      </c>
      <c r="E172" s="240" t="s">
        <v>189</v>
      </c>
      <c r="F172" s="105" t="s">
        <v>96</v>
      </c>
      <c r="G172" s="178" t="s">
        <v>72</v>
      </c>
      <c r="H172" s="105"/>
      <c r="I172" s="105"/>
      <c r="J172" s="105"/>
      <c r="K172" s="19"/>
      <c r="L172" s="35"/>
      <c r="M172" s="47">
        <f t="shared" si="4"/>
        <v>5</v>
      </c>
      <c r="O172" t="str">
        <f t="shared" ca="1" si="5"/>
        <v/>
      </c>
      <c r="P172" s="17" t="str">
        <f ca="1">IF(COUNTIF(INDIRECT("$B$167"),"*"&amp;$O$2&amp;"*")=1,LEFT(RIGHT(INDIRECT("$B$167"),5),2),"")</f>
        <v/>
      </c>
      <c r="Q172" s="16" t="str">
        <f ca="1">IF(COUNTIF(INDIRECT("$C$167"),"*"&amp;$O$2&amp;"*")=1,LEFT(RIGHT(INDIRECT("$C$167"),5),2),"")</f>
        <v/>
      </c>
      <c r="R172" s="16" t="str">
        <f ca="1">IF(COUNTIF(INDIRECT("$D$167"),"*"&amp;$O$2&amp;"*")=1,LEFT(RIGHT(INDIRECT("$D$167"),5),2),"")</f>
        <v/>
      </c>
      <c r="S172" s="16" t="str">
        <f ca="1">IF(COUNTIF(INDIRECT("$E$167"),"*"&amp;$O$2&amp;"*")=1,LEFT(RIGHT(INDIRECT("$E$167"),5),2),"")</f>
        <v/>
      </c>
      <c r="T172" s="16" t="str">
        <f ca="1">IF(COUNTIF(INDIRECT("$F$167"),"*"&amp;$O$2&amp;"*")=1,LEFT(RIGHT(INDIRECT("$F$167"),5),2),"")</f>
        <v/>
      </c>
      <c r="U172" s="16" t="str">
        <f ca="1">IF(COUNTIF(INDIRECT("$G$167"),"*"&amp;$O$2&amp;"*")=1,LEFT(RIGHT(INDIRECT("$G$167"),5),2),"")</f>
        <v/>
      </c>
      <c r="V172" s="16" t="str">
        <f ca="1">IF(COUNTIF(INDIRECT("$H$167"),"*"&amp;$O$2&amp;"*")=1,LEFT(RIGHT(INDIRECT("$H$167"),5),2),"")</f>
        <v/>
      </c>
      <c r="W172" s="16" t="str">
        <f ca="1">IF(COUNTIF(INDIRECT("$I$167"),"*"&amp;$O$2&amp;"*")=1,LEFT(RIGHT(INDIRECT("$I$167"),5),2),"")</f>
        <v/>
      </c>
      <c r="X172" s="16" t="str">
        <f ca="1">IF(COUNTIF(INDIRECT("$J$167"),"*"&amp;$O$2&amp;"*")=1,LEFT(RIGHT(INDIRECT("$J$167"),5),2),"")</f>
        <v/>
      </c>
      <c r="Y172" s="16" t="str">
        <f ca="1">IF(COUNTIF(INDIRECT("$K$167"),"*"&amp;$O$2&amp;"*")=1,LEFT(RIGHT(INDIRECT("$K$167"),5),2),"")</f>
        <v/>
      </c>
      <c r="Z172" s="18" t="str">
        <f ca="1">IF(COUNTIF(INDIRECT("$L$167"),"*"&amp;$O$2&amp;"*")=1,LEFT(RIGHT(INDIRECT("$L$167"),5),2),"")</f>
        <v/>
      </c>
    </row>
    <row r="173" spans="1:26" ht="27">
      <c r="A173" s="20" t="s">
        <v>18</v>
      </c>
      <c r="B173" s="195" t="s">
        <v>158</v>
      </c>
      <c r="E173" s="238" t="s">
        <v>194</v>
      </c>
      <c r="F173" s="139"/>
      <c r="G173" s="191"/>
      <c r="H173" s="139"/>
      <c r="I173" s="139"/>
      <c r="J173" s="139"/>
      <c r="M173" s="47">
        <f t="shared" si="4"/>
        <v>2</v>
      </c>
      <c r="O173" t="str">
        <f t="shared" ca="1" si="5"/>
        <v/>
      </c>
      <c r="P173" s="17" t="str">
        <f ca="1">IF(COUNTIF(INDIRECT("$B$168"),"*"&amp;$O$2&amp;"*")=1,LEFT(RIGHT(INDIRECT("$B$168"),5),2),"")</f>
        <v/>
      </c>
      <c r="Q173" s="16" t="str">
        <f ca="1">IF(COUNTIF(INDIRECT("$C$168"),"*"&amp;$O$2&amp;"*")=1,LEFT(RIGHT(INDIRECT("$C$168"),5),2),"")</f>
        <v/>
      </c>
      <c r="R173" s="16" t="str">
        <f ca="1">IF(COUNTIF(INDIRECT("$D$168"),"*"&amp;$O$2&amp;"*")=1,LEFT(RIGHT(INDIRECT("$D$168"),5),2),"")</f>
        <v/>
      </c>
      <c r="S173" s="16" t="str">
        <f ca="1">IF(COUNTIF(INDIRECT("$E$168"),"*"&amp;$O$2&amp;"*")=1,LEFT(RIGHT(INDIRECT("$E$168"),5),2),"")</f>
        <v/>
      </c>
      <c r="T173" s="16" t="str">
        <f ca="1">IF(COUNTIF(INDIRECT("$F$168"),"*"&amp;$O$2&amp;"*")=1,LEFT(RIGHT(INDIRECT("$F$168"),5),2),"")</f>
        <v/>
      </c>
      <c r="U173" s="16" t="str">
        <f ca="1">IF(COUNTIF(INDIRECT("$G$168"),"*"&amp;$O$2&amp;"*")=1,LEFT(RIGHT(INDIRECT("$G$168"),5),2),"")</f>
        <v/>
      </c>
      <c r="V173" s="16" t="str">
        <f ca="1">IF(COUNTIF(INDIRECT("$H$168"),"*"&amp;$O$2&amp;"*")=1,LEFT(RIGHT(INDIRECT("$H$168"),5),2),"")</f>
        <v/>
      </c>
      <c r="W173" s="16" t="str">
        <f ca="1">IF(COUNTIF(INDIRECT("$I$168"),"*"&amp;$O$2&amp;"*")=1,LEFT(RIGHT(INDIRECT("$I$168"),5),2),"")</f>
        <v/>
      </c>
      <c r="X173" s="16" t="str">
        <f ca="1">IF(COUNTIF(INDIRECT("$J$168"),"*"&amp;$O$2&amp;"*")=1,LEFT(RIGHT(INDIRECT("$J$168"),5),2),"")</f>
        <v/>
      </c>
      <c r="Y173" s="16" t="str">
        <f ca="1">IF(COUNTIF(INDIRECT("$K$168"),"*"&amp;$O$2&amp;"*")=1,LEFT(RIGHT(INDIRECT("$K$168"),5),2),"")</f>
        <v/>
      </c>
      <c r="Z173" s="18" t="str">
        <f ca="1">IF(COUNTIF(INDIRECT("$L$168"),"*"&amp;$O$2&amp;"*")=1,LEFT(RIGHT(INDIRECT("$L$168"),5),2),"")</f>
        <v/>
      </c>
    </row>
    <row r="174" spans="1:26">
      <c r="A174" s="31">
        <f>A170+1</f>
        <v>42579</v>
      </c>
      <c r="B174" s="19" t="s">
        <v>2</v>
      </c>
      <c r="C174" s="19" t="s">
        <v>3</v>
      </c>
      <c r="D174" s="226" t="s">
        <v>4</v>
      </c>
      <c r="E174" s="146" t="s">
        <v>5</v>
      </c>
      <c r="F174" s="146" t="s">
        <v>6</v>
      </c>
      <c r="G174" s="146" t="s">
        <v>7</v>
      </c>
      <c r="H174" s="146" t="s">
        <v>8</v>
      </c>
      <c r="I174" s="146" t="s">
        <v>9</v>
      </c>
      <c r="J174" s="146" t="s">
        <v>10</v>
      </c>
      <c r="K174" s="52" t="s">
        <v>11</v>
      </c>
      <c r="L174" s="35" t="s">
        <v>12</v>
      </c>
      <c r="M174" s="47">
        <f t="shared" si="4"/>
        <v>0</v>
      </c>
      <c r="O174" t="str">
        <f t="shared" ca="1" si="5"/>
        <v/>
      </c>
      <c r="P174" s="17" t="str">
        <f ca="1">IF(COUNTIF(INDIRECT("$B$169"),"*"&amp;$O$2&amp;"*")=1,LEFT(RIGHT(INDIRECT("$B$169"),5),2),"")</f>
        <v/>
      </c>
      <c r="Q174" s="16" t="str">
        <f ca="1">IF(COUNTIF(INDIRECT("$C$169"),"*"&amp;$O$2&amp;"*")=1,LEFT(RIGHT(INDIRECT("$C$169"),5),2),"")</f>
        <v/>
      </c>
      <c r="R174" s="16" t="str">
        <f ca="1">IF(COUNTIF(INDIRECT("$D$169"),"*"&amp;$O$2&amp;"*")=1,LEFT(RIGHT(INDIRECT("$D$169"),5),2),"")</f>
        <v/>
      </c>
      <c r="S174" s="16" t="str">
        <f ca="1">IF(COUNTIF(INDIRECT("$E$169"),"*"&amp;$O$2&amp;"*")=1,LEFT(RIGHT(INDIRECT("$E$169"),5),2),"")</f>
        <v/>
      </c>
      <c r="T174" s="16" t="str">
        <f ca="1">IF(COUNTIF(INDIRECT("$F$169"),"*"&amp;$O$2&amp;"*")=1,LEFT(RIGHT(INDIRECT("$F$169"),5),2),"")</f>
        <v/>
      </c>
      <c r="U174" s="16" t="str">
        <f ca="1">IF(COUNTIF(INDIRECT("$G$169"),"*"&amp;$O$2&amp;"*")=1,LEFT(RIGHT(INDIRECT("$G$169"),5),2),"")</f>
        <v/>
      </c>
      <c r="V174" s="16" t="str">
        <f ca="1">IF(COUNTIF(INDIRECT("$H$169"),"*"&amp;$O$2&amp;"*")=1,LEFT(RIGHT(INDIRECT("$H$169"),5),2),"")</f>
        <v/>
      </c>
      <c r="W174" s="16" t="str">
        <f ca="1">IF(COUNTIF(INDIRECT("$I$169"),"*"&amp;$O$2&amp;"*")=1,LEFT(RIGHT(INDIRECT("$I$169"),5),2),"")</f>
        <v/>
      </c>
      <c r="X174" s="16" t="str">
        <f ca="1">IF(COUNTIF(INDIRECT("$J$169"),"*"&amp;$O$2&amp;"*")=1,LEFT(RIGHT(INDIRECT("$J$169"),5),2),"")</f>
        <v/>
      </c>
      <c r="Y174" s="16" t="str">
        <f ca="1">IF(COUNTIF(INDIRECT("$K$169"),"*"&amp;$O$2&amp;"*")=1,LEFT(RIGHT(INDIRECT("$K$169"),5),2),"")</f>
        <v/>
      </c>
      <c r="Z174" s="18" t="str">
        <f ca="1">IF(COUNTIF(INDIRECT("$L$169"),"*"&amp;$O$2&amp;"*")=1,LEFT(RIGHT(INDIRECT("$L$169"),5),2),"")</f>
        <v/>
      </c>
    </row>
    <row r="175" spans="1:26" ht="27">
      <c r="A175" s="20" t="s">
        <v>13</v>
      </c>
      <c r="B175" s="183" t="s">
        <v>59</v>
      </c>
      <c r="C175" s="146"/>
      <c r="D175" s="226"/>
      <c r="E175" s="146"/>
      <c r="F175" s="146"/>
      <c r="G175" s="146"/>
      <c r="H175" s="146"/>
      <c r="I175" s="146"/>
      <c r="J175" s="146"/>
      <c r="K175" s="52"/>
      <c r="L175" s="151"/>
      <c r="M175" s="47">
        <f t="shared" si="4"/>
        <v>1</v>
      </c>
      <c r="O175" t="str">
        <f t="shared" si="5"/>
        <v/>
      </c>
    </row>
    <row r="176" spans="1:26" ht="40.5">
      <c r="A176" s="20" t="s">
        <v>14</v>
      </c>
      <c r="B176" s="101" t="s">
        <v>71</v>
      </c>
      <c r="C176" s="37"/>
      <c r="D176" s="239"/>
      <c r="E176" s="181" t="s">
        <v>189</v>
      </c>
      <c r="F176" s="139"/>
      <c r="G176" s="139"/>
      <c r="H176" s="146"/>
      <c r="I176" s="146"/>
      <c r="J176" s="146"/>
      <c r="K176" s="52"/>
      <c r="L176" s="35"/>
      <c r="M176" s="47">
        <f t="shared" si="4"/>
        <v>2</v>
      </c>
      <c r="O176" t="str">
        <f t="shared" ca="1" si="5"/>
        <v/>
      </c>
      <c r="P176" s="17" t="str">
        <f ca="1">IF(COUNTIF(INDIRECT("$B$170"),"*"&amp;$O$2&amp;"*")=1,LEFT(RIGHT(INDIRECT("$B$170"),5),2),"")</f>
        <v/>
      </c>
      <c r="Q176" s="16" t="str">
        <f ca="1">IF(COUNTIF(INDIRECT("$C$170"),"*"&amp;$O$2&amp;"*")=1,LEFT(RIGHT(INDIRECT("$C$170"),5),2),"")</f>
        <v/>
      </c>
      <c r="R176" s="16" t="str">
        <f ca="1">IF(COUNTIF(INDIRECT("$D$170"),"*"&amp;$O$2&amp;"*")=1,LEFT(RIGHT(INDIRECT("$D$170"),5),2),"")</f>
        <v/>
      </c>
      <c r="S176" s="16" t="str">
        <f ca="1">IF(COUNTIF(INDIRECT("$E$170"),"*"&amp;$O$2&amp;"*")=1,LEFT(RIGHT(INDIRECT("$E$170"),5),2),"")</f>
        <v/>
      </c>
      <c r="T176" s="16" t="str">
        <f ca="1">IF(COUNTIF(INDIRECT("$F$170"),"*"&amp;$O$2&amp;"*")=1,LEFT(RIGHT(INDIRECT("$F$170"),5),2),"")</f>
        <v/>
      </c>
      <c r="U176" s="16" t="str">
        <f ca="1">IF(COUNTIF(INDIRECT("$G$170"),"*"&amp;$O$2&amp;"*")=1,LEFT(RIGHT(INDIRECT("$G$170"),5),2),"")</f>
        <v/>
      </c>
      <c r="V176" s="16" t="str">
        <f ca="1">IF(COUNTIF(INDIRECT("$H$170"),"*"&amp;$O$2&amp;"*")=1,LEFT(RIGHT(INDIRECT("$H$170"),5),2),"")</f>
        <v/>
      </c>
      <c r="W176" s="16" t="str">
        <f ca="1">IF(COUNTIF(INDIRECT("$I$170"),"*"&amp;$O$2&amp;"*")=1,LEFT(RIGHT(INDIRECT("$I$170"),5),2),"")</f>
        <v/>
      </c>
      <c r="X176" s="16" t="str">
        <f ca="1">IF(COUNTIF(INDIRECT("$J$170"),"*"&amp;$O$2&amp;"*")=1,LEFT(RIGHT(INDIRECT("$J$170"),5),2),"")</f>
        <v/>
      </c>
      <c r="Y176" s="16" t="str">
        <f ca="1">IF(COUNTIF(INDIRECT("$K$170"),"*"&amp;$O$2&amp;"*")=1,LEFT(RIGHT(INDIRECT("$K$170"),5),2),"")</f>
        <v/>
      </c>
      <c r="Z176" s="18" t="str">
        <f ca="1">IF(COUNTIF(INDIRECT("$L$170"),"*"&amp;$O$2&amp;"*")=1,LEFT(RIGHT(INDIRECT("$L$170"),5),2),"")</f>
        <v/>
      </c>
    </row>
    <row r="177" spans="1:26" ht="40.5">
      <c r="A177" s="20" t="s">
        <v>186</v>
      </c>
      <c r="B177" s="181" t="s">
        <v>91</v>
      </c>
      <c r="C177" s="71"/>
      <c r="D177" s="230"/>
      <c r="E177" s="146" t="s">
        <v>184</v>
      </c>
      <c r="F177" s="218" t="s">
        <v>95</v>
      </c>
      <c r="G177" s="184" t="s">
        <v>72</v>
      </c>
      <c r="H177" s="146"/>
      <c r="I177" s="146"/>
      <c r="J177" s="146"/>
      <c r="K177" s="52"/>
      <c r="L177" s="35"/>
      <c r="M177" s="47">
        <f t="shared" si="4"/>
        <v>4</v>
      </c>
      <c r="O177" t="str">
        <f t="shared" ca="1" si="5"/>
        <v/>
      </c>
      <c r="P177" s="17" t="str">
        <f ca="1">IF(COUNTIF(INDIRECT("$B$171"),"*"&amp;$O$2&amp;"*")=1,LEFT(RIGHT(INDIRECT("$B$171"),5),2),"")</f>
        <v/>
      </c>
      <c r="Q177" s="16" t="str">
        <f ca="1">IF(COUNTIF(INDIRECT("$C$171"),"*"&amp;$O$2&amp;"*")=1,LEFT(RIGHT(INDIRECT("$C$171"),5),2),"")</f>
        <v/>
      </c>
      <c r="R177" s="16" t="str">
        <f ca="1">IF(COUNTIF(INDIRECT("$D$171"),"*"&amp;$O$2&amp;"*")=1,LEFT(RIGHT(INDIRECT("$D$171"),5),2),"")</f>
        <v/>
      </c>
      <c r="S177" s="16" t="str">
        <f ca="1">IF(COUNTIF(INDIRECT("$E$171"),"*"&amp;$O$2&amp;"*")=1,LEFT(RIGHT(INDIRECT("$E$171"),5),2),"")</f>
        <v/>
      </c>
      <c r="T177" s="16" t="str">
        <f ca="1">IF(COUNTIF(INDIRECT("$F$171"),"*"&amp;$O$2&amp;"*")=1,LEFT(RIGHT(INDIRECT("$F$171"),5),2),"")</f>
        <v/>
      </c>
      <c r="U177" s="16" t="str">
        <f ca="1">IF(COUNTIF(INDIRECT("$G$171"),"*"&amp;$O$2&amp;"*")=1,LEFT(RIGHT(INDIRECT("$G$171"),5),2),"")</f>
        <v/>
      </c>
      <c r="V177" s="16" t="str">
        <f ca="1">IF(COUNTIF(INDIRECT("$H$171"),"*"&amp;$O$2&amp;"*")=1,LEFT(RIGHT(INDIRECT("$H$171"),5),2),"")</f>
        <v/>
      </c>
      <c r="W177" s="16" t="str">
        <f ca="1">IF(COUNTIF(INDIRECT("$I$171"),"*"&amp;$O$2&amp;"*")=1,LEFT(RIGHT(INDIRECT("$I$171"),5),2),"")</f>
        <v/>
      </c>
      <c r="X177" s="16" t="str">
        <f ca="1">IF(COUNTIF(INDIRECT("$J$171"),"*"&amp;$O$2&amp;"*")=1,LEFT(RIGHT(INDIRECT("$J$171"),5),2),"")</f>
        <v/>
      </c>
      <c r="Y177" s="16" t="str">
        <f ca="1">IF(COUNTIF(INDIRECT("$K$171"),"*"&amp;$O$2&amp;"*")=1,LEFT(RIGHT(INDIRECT("$K$171"),5),2),"")</f>
        <v/>
      </c>
      <c r="Z177" s="18" t="str">
        <f ca="1">IF(COUNTIF(INDIRECT("$L$171"),"*"&amp;$O$2&amp;"*")=1,LEFT(RIGHT(INDIRECT("$L$171"),5),2),"")</f>
        <v/>
      </c>
    </row>
    <row r="178" spans="1:26" ht="27">
      <c r="A178" s="20" t="s">
        <v>187</v>
      </c>
      <c r="B178" s="35"/>
      <c r="C178" s="50"/>
      <c r="D178" s="231"/>
      <c r="E178" s="236" t="s">
        <v>188</v>
      </c>
      <c r="F178" s="139"/>
      <c r="G178" s="146" t="s">
        <v>109</v>
      </c>
      <c r="H178" s="146"/>
      <c r="I178" s="146"/>
      <c r="J178" s="146"/>
      <c r="K178" s="52"/>
      <c r="L178" s="35"/>
      <c r="M178" s="47">
        <f t="shared" si="4"/>
        <v>2</v>
      </c>
      <c r="O178" t="str">
        <f t="shared" ca="1" si="5"/>
        <v/>
      </c>
      <c r="P178" s="17" t="str">
        <f ca="1">IF(COUNTIF(INDIRECT("$B$172"),"*"&amp;$O$2&amp;"*")=1,LEFT(RIGHT(INDIRECT("$B$172"),5),2),"")</f>
        <v/>
      </c>
      <c r="Q178" s="16" t="str">
        <f ca="1">IF(COUNTIF(INDIRECT("$C$172"),"*"&amp;$O$2&amp;"*")=1,LEFT(RIGHT(INDIRECT("$C$172"),5),2),"")</f>
        <v/>
      </c>
      <c r="R178" s="16" t="str">
        <f ca="1">IF(COUNTIF(INDIRECT("$D$172"),"*"&amp;$O$2&amp;"*")=1,LEFT(RIGHT(INDIRECT("$D$172"),5),2),"")</f>
        <v/>
      </c>
      <c r="S178" s="16" t="str">
        <f ca="1">IF(COUNTIF(INDIRECT("$E$172"),"*"&amp;$O$2&amp;"*")=1,LEFT(RIGHT(INDIRECT("$E$172"),5),2),"")</f>
        <v/>
      </c>
      <c r="T178" s="16" t="str">
        <f ca="1">IF(COUNTIF(INDIRECT("$F$172"),"*"&amp;$O$2&amp;"*")=1,LEFT(RIGHT(INDIRECT("$F$172"),5),2),"")</f>
        <v/>
      </c>
      <c r="U178" s="16" t="str">
        <f ca="1">IF(COUNTIF(INDIRECT("$G$172"),"*"&amp;$O$2&amp;"*")=1,LEFT(RIGHT(INDIRECT("$G$172"),5),2),"")</f>
        <v/>
      </c>
      <c r="V178" s="16" t="str">
        <f ca="1">IF(COUNTIF(INDIRECT("$H$172"),"*"&amp;$O$2&amp;"*")=1,LEFT(RIGHT(INDIRECT("$H$172"),5),2),"")</f>
        <v/>
      </c>
      <c r="W178" s="16" t="str">
        <f ca="1">IF(COUNTIF(INDIRECT("$I$172"),"*"&amp;$O$2&amp;"*")=1,LEFT(RIGHT(INDIRECT("$I$172"),5),2),"")</f>
        <v/>
      </c>
      <c r="X178" s="16" t="str">
        <f ca="1">IF(COUNTIF(INDIRECT("$J$172"),"*"&amp;$O$2&amp;"*")=1,LEFT(RIGHT(INDIRECT("$J$172"),5),2),"")</f>
        <v/>
      </c>
      <c r="Y178" s="16" t="str">
        <f ca="1">IF(COUNTIF(INDIRECT("$K$172"),"*"&amp;$O$2&amp;"*")=1,LEFT(RIGHT(INDIRECT("$K$172"),5),2),"")</f>
        <v/>
      </c>
      <c r="Z178" s="18" t="str">
        <f ca="1">IF(COUNTIF(INDIRECT("$L$172"),"*"&amp;$O$2&amp;"*")=1,LEFT(RIGHT(INDIRECT("$L$172"),5),2),"")</f>
        <v/>
      </c>
    </row>
    <row r="179" spans="1:26">
      <c r="A179" s="20" t="s">
        <v>17</v>
      </c>
      <c r="B179" s="59"/>
      <c r="C179" s="35"/>
      <c r="E179" s="139"/>
      <c r="F179" s="151"/>
      <c r="G179" s="151"/>
      <c r="H179" s="199"/>
      <c r="I179" s="146"/>
      <c r="J179" s="146"/>
      <c r="K179" s="52"/>
      <c r="L179" s="35"/>
      <c r="M179" s="47">
        <f t="shared" si="4"/>
        <v>0</v>
      </c>
      <c r="O179" t="str">
        <f t="shared" ca="1" si="5"/>
        <v>数学</v>
      </c>
      <c r="P179" s="17" t="str">
        <f ca="1">IF(COUNTIF(INDIRECT("$B$173"),"*"&amp;$O$2&amp;"*")=1,LEFT(RIGHT(INDIRECT("$B$173"),5),2),"")</f>
        <v>数学</v>
      </c>
      <c r="Q179" s="16" t="str">
        <f ca="1">IF(COUNTIF(INDIRECT("$C$173"),"*"&amp;$O$2&amp;"*")=1,LEFT(RIGHT(INDIRECT("$C$173"),5),2),"")</f>
        <v/>
      </c>
      <c r="R179" s="16" t="str">
        <f ca="1">IF(COUNTIF(INDIRECT("$D$173"),"*"&amp;$O$2&amp;"*")=1,LEFT(RIGHT(INDIRECT("$D$173"),5),2),"")</f>
        <v/>
      </c>
      <c r="S179" s="16" t="str">
        <f ca="1">IF(COUNTIF(INDIRECT("$E$173"),"*"&amp;$O$2&amp;"*")=1,LEFT(RIGHT(INDIRECT("$E$173"),5),2),"")</f>
        <v/>
      </c>
      <c r="T179" s="16" t="str">
        <f ca="1">IF(COUNTIF(INDIRECT("$F$173"),"*"&amp;$O$2&amp;"*")=1,LEFT(RIGHT(INDIRECT("$F$173"),5),2),"")</f>
        <v/>
      </c>
      <c r="U179" s="16" t="str">
        <f ca="1">IF(COUNTIF(INDIRECT("$G$173"),"*"&amp;$O$2&amp;"*")=1,LEFT(RIGHT(INDIRECT("$G$173"),5),2),"")</f>
        <v/>
      </c>
      <c r="V179" s="16" t="str">
        <f ca="1">IF(COUNTIF(INDIRECT("$H$173"),"*"&amp;$O$2&amp;"*")=1,LEFT(RIGHT(INDIRECT("$H$173"),5),2),"")</f>
        <v/>
      </c>
      <c r="W179" s="16" t="str">
        <f ca="1">IF(COUNTIF(INDIRECT("$I$173"),"*"&amp;$O$2&amp;"*")=1,LEFT(RIGHT(INDIRECT("$I$173"),5),2),"")</f>
        <v/>
      </c>
      <c r="X179" s="16" t="str">
        <f ca="1">IF(COUNTIF(INDIRECT("$J$173"),"*"&amp;$O$2&amp;"*")=1,LEFT(RIGHT(INDIRECT("$J$173"),5),2),"")</f>
        <v/>
      </c>
      <c r="Y179" s="16" t="str">
        <f ca="1">IF(COUNTIF(INDIRECT("$K$173"),"*"&amp;$O$2&amp;"*")=1,LEFT(RIGHT(INDIRECT("$K$173"),5),2),"")</f>
        <v/>
      </c>
      <c r="Z179" s="18" t="str">
        <f ca="1">IF(COUNTIF(INDIRECT("$L$173"),"*"&amp;$O$2&amp;"*")=1,LEFT(RIGHT(INDIRECT("$L$173"),5),2),"")</f>
        <v/>
      </c>
    </row>
    <row r="180" spans="1:26" ht="27">
      <c r="A180" s="20" t="s">
        <v>18</v>
      </c>
      <c r="B180" s="19"/>
      <c r="C180" s="28"/>
      <c r="D180" s="226"/>
      <c r="E180" s="213" t="s">
        <v>174</v>
      </c>
      <c r="F180" s="146"/>
      <c r="G180" s="146"/>
      <c r="H180" s="146"/>
      <c r="I180" s="146"/>
      <c r="J180" s="146"/>
      <c r="K180" s="52"/>
      <c r="L180" s="35"/>
      <c r="M180" s="47">
        <f t="shared" si="4"/>
        <v>1</v>
      </c>
      <c r="O180" t="str">
        <f t="shared" ca="1" si="5"/>
        <v/>
      </c>
      <c r="P180" s="17" t="str">
        <f ca="1">IF(COUNTIF(INDIRECT("$B$174"),"*"&amp;$O$2&amp;"*")=1,LEFT(RIGHT(INDIRECT("$B$174"),5),2),"")</f>
        <v/>
      </c>
      <c r="Q180" s="16" t="str">
        <f ca="1">IF(COUNTIF(INDIRECT("$C$174"),"*"&amp;$O$2&amp;"*")=1,LEFT(RIGHT(INDIRECT("$C$174"),5),2),"")</f>
        <v/>
      </c>
      <c r="R180" s="16" t="str">
        <f ca="1">IF(COUNTIF(INDIRECT("$D$174"),"*"&amp;$O$2&amp;"*")=1,LEFT(RIGHT(INDIRECT("$D$174"),5),2),"")</f>
        <v/>
      </c>
      <c r="S180" s="16" t="str">
        <f ca="1">IF(COUNTIF(INDIRECT("$E$174"),"*"&amp;$O$2&amp;"*")=1,LEFT(RIGHT(INDIRECT("$E$174"),5),2),"")</f>
        <v/>
      </c>
      <c r="T180" s="16" t="str">
        <f ca="1">IF(COUNTIF(INDIRECT("$F$174"),"*"&amp;$O$2&amp;"*")=1,LEFT(RIGHT(INDIRECT("$F$174"),5),2),"")</f>
        <v/>
      </c>
      <c r="U180" s="16" t="str">
        <f ca="1">IF(COUNTIF(INDIRECT("$G$174"),"*"&amp;$O$2&amp;"*")=1,LEFT(RIGHT(INDIRECT("$G$174"),5),2),"")</f>
        <v/>
      </c>
      <c r="V180" s="16" t="str">
        <f ca="1">IF(COUNTIF(INDIRECT("$H$174"),"*"&amp;$O$2&amp;"*")=1,LEFT(RIGHT(INDIRECT("$H$174"),5),2),"")</f>
        <v/>
      </c>
      <c r="W180" s="16" t="str">
        <f ca="1">IF(COUNTIF(INDIRECT("$I$174"),"*"&amp;$O$2&amp;"*")=1,LEFT(RIGHT(INDIRECT("$I$174"),5),2),"")</f>
        <v/>
      </c>
      <c r="X180" s="16" t="str">
        <f ca="1">IF(COUNTIF(INDIRECT("$J$174"),"*"&amp;$O$2&amp;"*")=1,LEFT(RIGHT(INDIRECT("$J$174"),5),2),"")</f>
        <v/>
      </c>
      <c r="Y180" s="16" t="str">
        <f ca="1">IF(COUNTIF(INDIRECT("$K$174"),"*"&amp;$O$2&amp;"*")=1,LEFT(RIGHT(INDIRECT("$K$174"),5),2),"")</f>
        <v/>
      </c>
      <c r="Z180" s="18" t="str">
        <f ca="1">IF(COUNTIF(INDIRECT("$L$174"),"*"&amp;$O$2&amp;"*")=1,LEFT(RIGHT(INDIRECT("$L$174"),5),2),"")</f>
        <v/>
      </c>
    </row>
    <row r="181" spans="1:26">
      <c r="A181" s="31">
        <f>A174+1</f>
        <v>42580</v>
      </c>
      <c r="B181" s="19" t="s">
        <v>2</v>
      </c>
      <c r="C181" s="19" t="s">
        <v>3</v>
      </c>
      <c r="D181" s="226" t="s">
        <v>4</v>
      </c>
      <c r="E181" s="146" t="s">
        <v>5</v>
      </c>
      <c r="F181" s="146" t="s">
        <v>6</v>
      </c>
      <c r="G181" s="146" t="s">
        <v>7</v>
      </c>
      <c r="H181" s="146" t="s">
        <v>8</v>
      </c>
      <c r="I181" s="146" t="s">
        <v>9</v>
      </c>
      <c r="J181" s="146" t="s">
        <v>10</v>
      </c>
      <c r="K181" s="52" t="s">
        <v>11</v>
      </c>
      <c r="L181" s="35" t="s">
        <v>12</v>
      </c>
      <c r="M181" s="47">
        <f t="shared" si="4"/>
        <v>0</v>
      </c>
      <c r="O181" t="str">
        <f t="shared" ca="1" si="5"/>
        <v/>
      </c>
      <c r="P181" s="17" t="str">
        <f ca="1">IF(COUNTIF(INDIRECT("$B$175"),"*"&amp;$O$2&amp;"*")=1,LEFT(RIGHT(INDIRECT("$B$175"),5),2),"")</f>
        <v/>
      </c>
      <c r="Q181" s="16" t="str">
        <f ca="1">IF(COUNTIF(INDIRECT("$C$175"),"*"&amp;$O$2&amp;"*")=1,LEFT(RIGHT(INDIRECT("$C$175"),5),2),"")</f>
        <v/>
      </c>
      <c r="R181" s="16" t="str">
        <f ca="1">IF(COUNTIF(INDIRECT("$D$175"),"*"&amp;$O$2&amp;"*")=1,LEFT(RIGHT(INDIRECT("$D$175"),5),2),"")</f>
        <v/>
      </c>
      <c r="S181" s="16" t="str">
        <f ca="1">IF(COUNTIF(INDIRECT("$E$175"),"*"&amp;$O$2&amp;"*")=1,LEFT(RIGHT(INDIRECT("$E$175"),5),2),"")</f>
        <v/>
      </c>
      <c r="T181" s="16" t="str">
        <f ca="1">IF(COUNTIF(INDIRECT("$F$175"),"*"&amp;$O$2&amp;"*")=1,LEFT(RIGHT(INDIRECT("$F$175"),5),2),"")</f>
        <v/>
      </c>
      <c r="U181" s="16" t="str">
        <f ca="1">IF(COUNTIF(INDIRECT("$G$175"),"*"&amp;$O$2&amp;"*")=1,LEFT(RIGHT(INDIRECT("$G$175"),5),2),"")</f>
        <v/>
      </c>
      <c r="V181" s="16" t="str">
        <f ca="1">IF(COUNTIF(INDIRECT("$H$175"),"*"&amp;$O$2&amp;"*")=1,LEFT(RIGHT(INDIRECT("$H$175"),5),2),"")</f>
        <v/>
      </c>
      <c r="W181" s="16" t="str">
        <f ca="1">IF(COUNTIF(INDIRECT("$I$175"),"*"&amp;$O$2&amp;"*")=1,LEFT(RIGHT(INDIRECT("$I$175"),5),2),"")</f>
        <v/>
      </c>
      <c r="X181" s="16" t="str">
        <f ca="1">IF(COUNTIF(INDIRECT("$J$175"),"*"&amp;$O$2&amp;"*")=1,LEFT(RIGHT(INDIRECT("$J$175"),5),2),"")</f>
        <v/>
      </c>
      <c r="Y181" s="16" t="str">
        <f ca="1">IF(COUNTIF(INDIRECT("$K$175"),"*"&amp;$O$2&amp;"*")=1,LEFT(RIGHT(INDIRECT("$K$175"),5),2),"")</f>
        <v/>
      </c>
      <c r="Z181" s="18" t="str">
        <f ca="1">IF(COUNTIF(INDIRECT("$L$175"),"*"&amp;$O$2&amp;"*")=1,LEFT(RIGHT(INDIRECT("$L$175"),5),2),"")</f>
        <v/>
      </c>
    </row>
    <row r="182" spans="1:26" ht="27">
      <c r="A182" s="34" t="s">
        <v>13</v>
      </c>
      <c r="B182" s="183" t="s">
        <v>59</v>
      </c>
      <c r="C182" s="19"/>
      <c r="D182" s="226"/>
      <c r="E182" s="146"/>
      <c r="F182" s="193"/>
      <c r="G182" s="146"/>
      <c r="H182" s="146"/>
      <c r="I182" s="139"/>
      <c r="J182" s="146"/>
      <c r="K182" s="52"/>
      <c r="L182" s="35"/>
      <c r="M182" s="47">
        <f t="shared" si="4"/>
        <v>1</v>
      </c>
      <c r="O182" t="str">
        <f t="shared" ca="1" si="5"/>
        <v/>
      </c>
      <c r="P182" s="17" t="str">
        <f ca="1">IF(COUNTIF(INDIRECT("$B$176"),"*"&amp;$O$2&amp;"*")=1,LEFT(RIGHT(INDIRECT("$B$176"),5),2),"")</f>
        <v/>
      </c>
      <c r="Q182" s="16" t="str">
        <f ca="1">IF(COUNTIF(INDIRECT("$C$176"),"*"&amp;$O$2&amp;"*")=1,LEFT(RIGHT(INDIRECT("$C$176"),5),2),"")</f>
        <v/>
      </c>
      <c r="R182" s="16" t="str">
        <f ca="1">IF(COUNTIF(INDIRECT("$D$176"),"*"&amp;$O$2&amp;"*")=1,LEFT(RIGHT(INDIRECT("$D$176"),5),2),"")</f>
        <v/>
      </c>
      <c r="S182" s="16" t="str">
        <f ca="1">IF(COUNTIF(INDIRECT("$E$176"),"*"&amp;$O$2&amp;"*")=1,LEFT(RIGHT(INDIRECT("$E$176"),5),2),"")</f>
        <v/>
      </c>
      <c r="T182" s="16" t="str">
        <f ca="1">IF(COUNTIF(INDIRECT("$F$176"),"*"&amp;$O$2&amp;"*")=1,LEFT(RIGHT(INDIRECT("$F$176"),5),2),"")</f>
        <v/>
      </c>
      <c r="U182" s="16" t="str">
        <f ca="1">IF(COUNTIF(INDIRECT("$G$176"),"*"&amp;$O$2&amp;"*")=1,LEFT(RIGHT(INDIRECT("$G$176"),5),2),"")</f>
        <v/>
      </c>
      <c r="V182" s="16" t="str">
        <f ca="1">IF(COUNTIF(INDIRECT("$H$176"),"*"&amp;$O$2&amp;"*")=1,LEFT(RIGHT(INDIRECT("$H$176"),5),2),"")</f>
        <v/>
      </c>
      <c r="W182" s="16" t="str">
        <f ca="1">IF(COUNTIF(INDIRECT("$I$176"),"*"&amp;$O$2&amp;"*")=1,LEFT(RIGHT(INDIRECT("$I$176"),5),2),"")</f>
        <v/>
      </c>
      <c r="X182" s="16" t="str">
        <f ca="1">IF(COUNTIF(INDIRECT("$J$176"),"*"&amp;$O$2&amp;"*")=1,LEFT(RIGHT(INDIRECT("$J$176"),5),2),"")</f>
        <v/>
      </c>
      <c r="Y182" s="16" t="str">
        <f ca="1">IF(COUNTIF(INDIRECT("$K$176"),"*"&amp;$O$2&amp;"*")=1,LEFT(RIGHT(INDIRECT("$K$176"),5),2),"")</f>
        <v/>
      </c>
      <c r="Z182" s="18" t="str">
        <f ca="1">IF(COUNTIF(INDIRECT("$L$176"),"*"&amp;$O$2&amp;"*")=1,LEFT(RIGHT(INDIRECT("$L$176"),5),2),"")</f>
        <v/>
      </c>
    </row>
    <row r="183" spans="1:26" ht="40.5">
      <c r="A183" s="20" t="s">
        <v>14</v>
      </c>
      <c r="B183" s="101" t="s">
        <v>71</v>
      </c>
      <c r="C183" s="35"/>
      <c r="D183" s="156"/>
      <c r="E183" s="29"/>
      <c r="F183" s="35"/>
      <c r="G183" s="19"/>
      <c r="H183" s="19"/>
      <c r="I183" s="19"/>
      <c r="J183" s="19"/>
      <c r="K183" s="19"/>
      <c r="L183" s="35"/>
      <c r="M183" s="47">
        <f t="shared" si="4"/>
        <v>1</v>
      </c>
      <c r="O183" t="str">
        <f t="shared" ca="1" si="5"/>
        <v/>
      </c>
      <c r="P183" s="17" t="str">
        <f ca="1">IF(COUNTIF(INDIRECT("$B$177"),"*"&amp;$O$2&amp;"*")=1,LEFT(RIGHT(INDIRECT("$B$177"),5),2),"")</f>
        <v/>
      </c>
      <c r="Q183" s="16" t="str">
        <f ca="1">IF(COUNTIF(INDIRECT("$C$177"),"*"&amp;$O$2&amp;"*")=1,LEFT(RIGHT(INDIRECT("$C$177"),5),2),"")</f>
        <v/>
      </c>
      <c r="R183" s="16" t="str">
        <f ca="1">IF(COUNTIF(INDIRECT("$D$177"),"*"&amp;$O$2&amp;"*")=1,LEFT(RIGHT(INDIRECT("$D$177"),5),2),"")</f>
        <v/>
      </c>
      <c r="S183" s="16" t="str">
        <f ca="1">IF(COUNTIF(INDIRECT("$E$177"),"*"&amp;$O$2&amp;"*")=1,LEFT(RIGHT(INDIRECT("$E$177"),5),2),"")</f>
        <v/>
      </c>
      <c r="T183" s="16" t="str">
        <f ca="1">IF(COUNTIF(INDIRECT("$F$177"),"*"&amp;$O$2&amp;"*")=1,LEFT(RIGHT(INDIRECT("$F$177"),5),2),"")</f>
        <v/>
      </c>
      <c r="U183" s="16" t="str">
        <f ca="1">IF(COUNTIF(INDIRECT("$G$177"),"*"&amp;$O$2&amp;"*")=1,LEFT(RIGHT(INDIRECT("$G$177"),5),2),"")</f>
        <v/>
      </c>
      <c r="V183" s="16" t="str">
        <f ca="1">IF(COUNTIF(INDIRECT("$H$177"),"*"&amp;$O$2&amp;"*")=1,LEFT(RIGHT(INDIRECT("$H$177"),5),2),"")</f>
        <v/>
      </c>
      <c r="W183" s="16" t="str">
        <f ca="1">IF(COUNTIF(INDIRECT("$I$177"),"*"&amp;$O$2&amp;"*")=1,LEFT(RIGHT(INDIRECT("$I$177"),5),2),"")</f>
        <v/>
      </c>
      <c r="X183" s="16" t="str">
        <f ca="1">IF(COUNTIF(INDIRECT("$J$177"),"*"&amp;$O$2&amp;"*")=1,LEFT(RIGHT(INDIRECT("$J$177"),5),2),"")</f>
        <v/>
      </c>
      <c r="Y183" s="16" t="str">
        <f ca="1">IF(COUNTIF(INDIRECT("$K$177"),"*"&amp;$O$2&amp;"*")=1,LEFT(RIGHT(INDIRECT("$K$177"),5),2),"")</f>
        <v/>
      </c>
      <c r="Z183" s="18" t="str">
        <f ca="1">IF(COUNTIF(INDIRECT("$L$177"),"*"&amp;$O$2&amp;"*")=1,LEFT(RIGHT(INDIRECT("$L$177"),5),2),"")</f>
        <v/>
      </c>
    </row>
    <row r="184" spans="1:26" ht="40.5">
      <c r="A184" s="20" t="s">
        <v>186</v>
      </c>
      <c r="B184" s="195" t="s">
        <v>158</v>
      </c>
      <c r="C184" s="59"/>
      <c r="D184" s="101" t="s">
        <v>74</v>
      </c>
      <c r="E184" s="146" t="s">
        <v>184</v>
      </c>
      <c r="F184" s="74"/>
      <c r="G184" s="191"/>
      <c r="H184" s="19"/>
      <c r="I184" s="19"/>
      <c r="J184" s="19"/>
      <c r="K184" s="19"/>
      <c r="L184" s="35"/>
      <c r="M184" s="47">
        <f t="shared" si="4"/>
        <v>3</v>
      </c>
      <c r="O184" t="str">
        <f t="shared" ca="1" si="5"/>
        <v/>
      </c>
      <c r="P184" s="17" t="str">
        <f ca="1">IF(COUNTIF(INDIRECT("$B$178"),"*"&amp;$O$2&amp;"*")=1,LEFT(RIGHT(INDIRECT("$B$178"),5),2),"")</f>
        <v/>
      </c>
      <c r="Q184" s="16" t="str">
        <f ca="1">IF(COUNTIF(INDIRECT("$C$178"),"*"&amp;$O$2&amp;"*")=1,LEFT(RIGHT(INDIRECT("$C$178"),5),2),"")</f>
        <v/>
      </c>
      <c r="R184" s="16" t="str">
        <f ca="1">IF(COUNTIF(INDIRECT("$D$178"),"*"&amp;$O$2&amp;"*")=1,LEFT(RIGHT(INDIRECT("$D$178"),5),2),"")</f>
        <v/>
      </c>
      <c r="S184" s="16" t="str">
        <f ca="1">IF(COUNTIF(INDIRECT("$E$178"),"*"&amp;$O$2&amp;"*")=1,LEFT(RIGHT(INDIRECT("$E$178"),5),2),"")</f>
        <v/>
      </c>
      <c r="T184" s="16" t="str">
        <f ca="1">IF(COUNTIF(INDIRECT("$F$178"),"*"&amp;$O$2&amp;"*")=1,LEFT(RIGHT(INDIRECT("$F$178"),5),2),"")</f>
        <v/>
      </c>
      <c r="U184" s="16" t="str">
        <f ca="1">IF(COUNTIF(INDIRECT("$G$178"),"*"&amp;$O$2&amp;"*")=1,LEFT(RIGHT(INDIRECT("$G$178"),5),2),"")</f>
        <v/>
      </c>
      <c r="V184" s="16" t="str">
        <f ca="1">IF(COUNTIF(INDIRECT("$H$178"),"*"&amp;$O$2&amp;"*")=1,LEFT(RIGHT(INDIRECT("$H$178"),5),2),"")</f>
        <v/>
      </c>
      <c r="W184" s="16" t="str">
        <f ca="1">IF(COUNTIF(INDIRECT("$I$178"),"*"&amp;$O$2&amp;"*")=1,LEFT(RIGHT(INDIRECT("$I$178"),5),2),"")</f>
        <v/>
      </c>
      <c r="X184" s="16" t="str">
        <f ca="1">IF(COUNTIF(INDIRECT("$J$178"),"*"&amp;$O$2&amp;"*")=1,LEFT(RIGHT(INDIRECT("$J$178"),5),2),"")</f>
        <v/>
      </c>
      <c r="Y184" s="16" t="str">
        <f ca="1">IF(COUNTIF(INDIRECT("$K$178"),"*"&amp;$O$2&amp;"*")=1,LEFT(RIGHT(INDIRECT("$K$178"),5),2),"")</f>
        <v/>
      </c>
      <c r="Z184" s="18" t="str">
        <f ca="1">IF(COUNTIF(INDIRECT("$L$178"),"*"&amp;$O$2&amp;"*")=1,LEFT(RIGHT(INDIRECT("$L$178"),5),2),"")</f>
        <v/>
      </c>
    </row>
    <row r="185" spans="1:26" ht="27">
      <c r="A185" s="20" t="s">
        <v>187</v>
      </c>
      <c r="B185" s="98"/>
      <c r="C185" s="35"/>
      <c r="D185" s="191"/>
      <c r="E185" s="217" t="s">
        <v>188</v>
      </c>
      <c r="F185" s="146" t="s">
        <v>213</v>
      </c>
      <c r="G185" s="146"/>
      <c r="H185" s="26"/>
      <c r="I185" s="19"/>
      <c r="J185" s="19"/>
      <c r="K185" s="19"/>
      <c r="L185" s="35"/>
      <c r="M185" s="47">
        <f t="shared" si="4"/>
        <v>2</v>
      </c>
      <c r="O185" t="str">
        <f t="shared" ca="1" si="5"/>
        <v/>
      </c>
      <c r="P185" s="17" t="str">
        <f ca="1">IF(COUNTIF(INDIRECT("$B$179"),"*"&amp;$O$2&amp;"*")=1,LEFT(RIGHT(INDIRECT("$B$179"),5),2),"")</f>
        <v/>
      </c>
      <c r="Q185" s="16" t="str">
        <f ca="1">IF(COUNTIF(INDIRECT("$C$179"),"*"&amp;$O$2&amp;"*")=1,LEFT(RIGHT(INDIRECT("$C$179"),5),2),"")</f>
        <v/>
      </c>
      <c r="R185" s="16" t="str">
        <f ca="1">IF(COUNTIF(INDIRECT("$D$179"),"*"&amp;$O$2&amp;"*")=1,LEFT(RIGHT(INDIRECT("$D$179"),5),2),"")</f>
        <v/>
      </c>
      <c r="S185" s="16" t="str">
        <f ca="1">IF(COUNTIF(INDIRECT("$E$179"),"*"&amp;$O$2&amp;"*")=1,LEFT(RIGHT(INDIRECT("$E$179"),5),2),"")</f>
        <v/>
      </c>
      <c r="T185" s="16" t="str">
        <f ca="1">IF(COUNTIF(INDIRECT("$F$179"),"*"&amp;$O$2&amp;"*")=1,LEFT(RIGHT(INDIRECT("$F$179"),5),2),"")</f>
        <v/>
      </c>
      <c r="U185" s="16" t="str">
        <f ca="1">IF(COUNTIF(INDIRECT("$G$179"),"*"&amp;$O$2&amp;"*")=1,LEFT(RIGHT(INDIRECT("$G$179"),5),2),"")</f>
        <v/>
      </c>
      <c r="V185" s="16" t="str">
        <f ca="1">IF(COUNTIF(INDIRECT("$H$179"),"*"&amp;$O$2&amp;"*")=1,LEFT(RIGHT(INDIRECT("$H$179"),5),2),"")</f>
        <v/>
      </c>
      <c r="W185" s="16" t="str">
        <f ca="1">IF(COUNTIF(INDIRECT("$I$179"),"*"&amp;$O$2&amp;"*")=1,LEFT(RIGHT(INDIRECT("$I$179"),5),2),"")</f>
        <v/>
      </c>
      <c r="X185" s="16" t="str">
        <f ca="1">IF(COUNTIF(INDIRECT("$J$179"),"*"&amp;$O$2&amp;"*")=1,LEFT(RIGHT(INDIRECT("$J$179"),5),2),"")</f>
        <v/>
      </c>
      <c r="Y185" s="16" t="str">
        <f ca="1">IF(COUNTIF(INDIRECT("$K$179"),"*"&amp;$O$2&amp;"*")=1,LEFT(RIGHT(INDIRECT("$K$179"),5),2),"")</f>
        <v/>
      </c>
      <c r="Z185" s="18" t="str">
        <f ca="1">IF(COUNTIF(INDIRECT("$L$179"),"*"&amp;$O$2&amp;"*")=1,LEFT(RIGHT(INDIRECT("$L$179"),5),2),"")</f>
        <v/>
      </c>
    </row>
    <row r="186" spans="1:26">
      <c r="A186" s="20" t="s">
        <v>18</v>
      </c>
      <c r="B186" s="51"/>
      <c r="C186" s="57"/>
      <c r="D186" s="35"/>
      <c r="E186" s="98"/>
      <c r="F186" s="19"/>
      <c r="G186" s="19"/>
      <c r="H186" s="19"/>
      <c r="I186" s="19"/>
      <c r="J186" s="19"/>
      <c r="K186" s="19"/>
      <c r="L186" s="35"/>
      <c r="M186" s="47">
        <f t="shared" si="4"/>
        <v>0</v>
      </c>
      <c r="O186" t="str">
        <f t="shared" ca="1" si="5"/>
        <v/>
      </c>
      <c r="P186" s="17" t="str">
        <f ca="1">IF(COUNTIF(INDIRECT("$B$180"),"*"&amp;$O$2&amp;"*")=1,LEFT(RIGHT(INDIRECT("$B$180"),5),2),"")</f>
        <v/>
      </c>
      <c r="Q186" s="16" t="str">
        <f ca="1">IF(COUNTIF(INDIRECT("$C$180"),"*"&amp;$O$2&amp;"*")=1,LEFT(RIGHT(INDIRECT("$C$180"),5),2),"")</f>
        <v/>
      </c>
      <c r="R186" s="16" t="str">
        <f ca="1">IF(COUNTIF(INDIRECT("$D$180"),"*"&amp;$O$2&amp;"*")=1,LEFT(RIGHT(INDIRECT("$D$180"),5),2),"")</f>
        <v/>
      </c>
      <c r="S186" s="16" t="str">
        <f ca="1">IF(COUNTIF(INDIRECT("$E$180"),"*"&amp;$O$2&amp;"*")=1,LEFT(RIGHT(INDIRECT("$E$180"),5),2),"")</f>
        <v/>
      </c>
      <c r="T186" s="16" t="str">
        <f ca="1">IF(COUNTIF(INDIRECT("$F$180"),"*"&amp;$O$2&amp;"*")=1,LEFT(RIGHT(INDIRECT("$F$180"),5),2),"")</f>
        <v/>
      </c>
      <c r="U186" s="16" t="str">
        <f ca="1">IF(COUNTIF(INDIRECT("$G$180"),"*"&amp;$O$2&amp;"*")=1,LEFT(RIGHT(INDIRECT("$G$180"),5),2),"")</f>
        <v/>
      </c>
      <c r="V186" s="16" t="str">
        <f ca="1">IF(COUNTIF(INDIRECT("$H$180"),"*"&amp;$O$2&amp;"*")=1,LEFT(RIGHT(INDIRECT("$H$180"),5),2),"")</f>
        <v/>
      </c>
      <c r="W186" s="16" t="str">
        <f ca="1">IF(COUNTIF(INDIRECT("$I$180"),"*"&amp;$O$2&amp;"*")=1,LEFT(RIGHT(INDIRECT("$I$180"),5),2),"")</f>
        <v/>
      </c>
      <c r="X186" s="16" t="str">
        <f ca="1">IF(COUNTIF(INDIRECT("$J$180"),"*"&amp;$O$2&amp;"*")=1,LEFT(RIGHT(INDIRECT("$J$180"),5),2),"")</f>
        <v/>
      </c>
      <c r="Y186" s="16" t="str">
        <f ca="1">IF(COUNTIF(INDIRECT("$K$180"),"*"&amp;$O$2&amp;"*")=1,LEFT(RIGHT(INDIRECT("$K$180"),5),2),"")</f>
        <v/>
      </c>
      <c r="Z186" s="18" t="str">
        <f ca="1">IF(COUNTIF(INDIRECT("$L$180"),"*"&amp;$O$2&amp;"*")=1,LEFT(RIGHT(INDIRECT("$L$180"),5),2),"")</f>
        <v/>
      </c>
    </row>
    <row r="187" spans="1:26">
      <c r="A187" s="20"/>
      <c r="B187" s="70"/>
      <c r="D187" s="19"/>
      <c r="E187" s="19"/>
      <c r="F187" s="19"/>
      <c r="G187" s="24"/>
      <c r="H187" s="19"/>
      <c r="I187" s="19"/>
      <c r="J187" s="19"/>
      <c r="K187" s="19"/>
      <c r="L187" s="35"/>
      <c r="M187" s="47">
        <f t="shared" si="4"/>
        <v>0</v>
      </c>
      <c r="O187" t="str">
        <f t="shared" ca="1" si="5"/>
        <v/>
      </c>
      <c r="P187" s="17" t="str">
        <f ca="1">IF(COUNTIF(INDIRECT("$B$181"),"*"&amp;$O$2&amp;"*")=1,LEFT(RIGHT(INDIRECT("$B$181"),5),2),"")</f>
        <v/>
      </c>
      <c r="Q187" s="16" t="str">
        <f ca="1">IF(COUNTIF(INDIRECT("$C$181"),"*"&amp;$O$2&amp;"*")=1,LEFT(RIGHT(INDIRECT("$C$181"),5),2),"")</f>
        <v/>
      </c>
      <c r="R187" s="16" t="str">
        <f ca="1">IF(COUNTIF(INDIRECT("$D$181"),"*"&amp;$O$2&amp;"*")=1,LEFT(RIGHT(INDIRECT("$D$181"),5),2),"")</f>
        <v/>
      </c>
      <c r="S187" s="16" t="str">
        <f ca="1">IF(COUNTIF(INDIRECT("$E$181"),"*"&amp;$O$2&amp;"*")=1,LEFT(RIGHT(INDIRECT("$E$181"),5),2),"")</f>
        <v/>
      </c>
      <c r="T187" s="16" t="str">
        <f ca="1">IF(COUNTIF(INDIRECT("$F$181"),"*"&amp;$O$2&amp;"*")=1,LEFT(RIGHT(INDIRECT("$F$181"),5),2),"")</f>
        <v/>
      </c>
      <c r="U187" s="16" t="str">
        <f ca="1">IF(COUNTIF(INDIRECT("$G$181"),"*"&amp;$O$2&amp;"*")=1,LEFT(RIGHT(INDIRECT("$G$181"),5),2),"")</f>
        <v/>
      </c>
      <c r="V187" s="16" t="str">
        <f ca="1">IF(COUNTIF(INDIRECT("$H$181"),"*"&amp;$O$2&amp;"*")=1,LEFT(RIGHT(INDIRECT("$H$181"),5),2),"")</f>
        <v/>
      </c>
      <c r="W187" s="16" t="str">
        <f ca="1">IF(COUNTIF(INDIRECT("$I$181"),"*"&amp;$O$2&amp;"*")=1,LEFT(RIGHT(INDIRECT("$I$181"),5),2),"")</f>
        <v/>
      </c>
      <c r="X187" s="16" t="str">
        <f ca="1">IF(COUNTIF(INDIRECT("$J$181"),"*"&amp;$O$2&amp;"*")=1,LEFT(RIGHT(INDIRECT("$J$181"),5),2),"")</f>
        <v/>
      </c>
      <c r="Y187" s="16" t="str">
        <f ca="1">IF(COUNTIF(INDIRECT("$K$181"),"*"&amp;$O$2&amp;"*")=1,LEFT(RIGHT(INDIRECT("$K$181"),5),2),"")</f>
        <v/>
      </c>
      <c r="Z187" s="18" t="str">
        <f ca="1">IF(COUNTIF(INDIRECT("$L$181"),"*"&amp;$O$2&amp;"*")=1,LEFT(RIGHT(INDIRECT("$L$181"),5),2),"")</f>
        <v/>
      </c>
    </row>
    <row r="188" spans="1:26">
      <c r="A188" s="31">
        <f>A181+1</f>
        <v>42581</v>
      </c>
      <c r="B188" s="19" t="s">
        <v>2</v>
      </c>
      <c r="C188" s="19" t="s">
        <v>3</v>
      </c>
      <c r="D188" s="19" t="s">
        <v>4</v>
      </c>
      <c r="E188" s="19" t="s">
        <v>5</v>
      </c>
      <c r="F188" s="19" t="s">
        <v>6</v>
      </c>
      <c r="G188" s="19" t="s">
        <v>7</v>
      </c>
      <c r="H188" s="19" t="s">
        <v>8</v>
      </c>
      <c r="I188" s="19" t="s">
        <v>9</v>
      </c>
      <c r="J188" s="19" t="s">
        <v>10</v>
      </c>
      <c r="K188" s="19" t="s">
        <v>11</v>
      </c>
      <c r="L188" s="35" t="s">
        <v>12</v>
      </c>
      <c r="M188" s="47">
        <f t="shared" si="4"/>
        <v>0</v>
      </c>
      <c r="O188" t="str">
        <f t="shared" ca="1" si="5"/>
        <v/>
      </c>
      <c r="P188" s="17" t="str">
        <f ca="1">IF(COUNTIF(INDIRECT("$B$182"),"*"&amp;$O$2&amp;"*")=1,LEFT(RIGHT(INDIRECT("$B$182"),5),2),"")</f>
        <v/>
      </c>
      <c r="Q188" s="16" t="str">
        <f ca="1">IF(COUNTIF(INDIRECT("$C$182"),"*"&amp;$O$2&amp;"*")=1,LEFT(RIGHT(INDIRECT("$C$182"),5),2),"")</f>
        <v/>
      </c>
      <c r="R188" s="16" t="str">
        <f ca="1">IF(COUNTIF(INDIRECT("$D$182"),"*"&amp;$O$2&amp;"*")=1,LEFT(RIGHT(INDIRECT("$D$182"),5),2),"")</f>
        <v/>
      </c>
      <c r="S188" s="16" t="str">
        <f ca="1">IF(COUNTIF(INDIRECT("$E$182"),"*"&amp;$O$2&amp;"*")=1,LEFT(RIGHT(INDIRECT("$E$182"),5),2),"")</f>
        <v/>
      </c>
      <c r="T188" s="16" t="str">
        <f ca="1">IF(COUNTIF(INDIRECT("$F$182"),"*"&amp;$O$2&amp;"*")=1,LEFT(RIGHT(INDIRECT("$F$182"),5),2),"")</f>
        <v/>
      </c>
      <c r="U188" s="16" t="str">
        <f ca="1">IF(COUNTIF(INDIRECT("$G$182"),"*"&amp;$O$2&amp;"*")=1,LEFT(RIGHT(INDIRECT("$G$182"),5),2),"")</f>
        <v/>
      </c>
      <c r="V188" s="16" t="str">
        <f ca="1">IF(COUNTIF(INDIRECT("$H$182"),"*"&amp;$O$2&amp;"*")=1,LEFT(RIGHT(INDIRECT("$H$182"),5),2),"")</f>
        <v/>
      </c>
      <c r="W188" s="16" t="str">
        <f ca="1">IF(COUNTIF(INDIRECT("$I$182"),"*"&amp;$O$2&amp;"*")=1,LEFT(RIGHT(INDIRECT("$I$182"),5),2),"")</f>
        <v/>
      </c>
      <c r="X188" s="16" t="str">
        <f ca="1">IF(COUNTIF(INDIRECT("$J$182"),"*"&amp;$O$2&amp;"*")=1,LEFT(RIGHT(INDIRECT("$J$182"),5),2),"")</f>
        <v/>
      </c>
      <c r="Y188" s="16" t="str">
        <f ca="1">IF(COUNTIF(INDIRECT("$K$182"),"*"&amp;$O$2&amp;"*")=1,LEFT(RIGHT(INDIRECT("$K$182"),5),2),"")</f>
        <v/>
      </c>
      <c r="Z188" s="18" t="str">
        <f ca="1">IF(COUNTIF(INDIRECT("$L$182"),"*"&amp;$O$2&amp;"*")=1,LEFT(RIGHT(INDIRECT("$L$182"),5),2),"")</f>
        <v/>
      </c>
    </row>
    <row r="189" spans="1:26" ht="40.5">
      <c r="A189" s="20" t="s">
        <v>186</v>
      </c>
      <c r="B189" s="181" t="s">
        <v>91</v>
      </c>
      <c r="C189" s="19"/>
      <c r="D189" s="101" t="s">
        <v>74</v>
      </c>
      <c r="E189" s="74"/>
      <c r="F189" s="218" t="s">
        <v>95</v>
      </c>
      <c r="G189" s="237" t="s">
        <v>196</v>
      </c>
      <c r="H189" s="19"/>
      <c r="I189" s="19"/>
      <c r="J189" s="19"/>
      <c r="K189" s="19"/>
      <c r="L189" s="35"/>
      <c r="M189" s="47">
        <f t="shared" si="4"/>
        <v>4</v>
      </c>
      <c r="O189" t="str">
        <f t="shared" ca="1" si="5"/>
        <v/>
      </c>
      <c r="P189" s="17" t="str">
        <f ca="1">IF(COUNTIF(INDIRECT("$B$183"),"*"&amp;$O$2&amp;"*")=1,LEFT(RIGHT(INDIRECT("$B$183"),5),2),"")</f>
        <v/>
      </c>
      <c r="Q189" s="16" t="str">
        <f ca="1">IF(COUNTIF(INDIRECT("$C$183"),"*"&amp;$O$2&amp;"*")=1,LEFT(RIGHT(INDIRECT("$C$183"),5),2),"")</f>
        <v/>
      </c>
      <c r="R189" s="16" t="str">
        <f ca="1">IF(COUNTIF(INDIRECT("$D$183"),"*"&amp;$O$2&amp;"*")=1,LEFT(RIGHT(INDIRECT("$D$183"),5),2),"")</f>
        <v/>
      </c>
      <c r="S189" s="16" t="str">
        <f ca="1">IF(COUNTIF(INDIRECT("$E$183"),"*"&amp;$O$2&amp;"*")=1,LEFT(RIGHT(INDIRECT("$E$183"),5),2),"")</f>
        <v/>
      </c>
      <c r="T189" s="16" t="str">
        <f ca="1">IF(COUNTIF(INDIRECT("$F$183"),"*"&amp;$O$2&amp;"*")=1,LEFT(RIGHT(INDIRECT("$F$183"),5),2),"")</f>
        <v/>
      </c>
      <c r="U189" s="16" t="str">
        <f ca="1">IF(COUNTIF(INDIRECT("$G$183"),"*"&amp;$O$2&amp;"*")=1,LEFT(RIGHT(INDIRECT("$G$183"),5),2),"")</f>
        <v/>
      </c>
      <c r="V189" s="16" t="str">
        <f ca="1">IF(COUNTIF(INDIRECT("$H$183"),"*"&amp;$O$2&amp;"*")=1,LEFT(RIGHT(INDIRECT("$H$183"),5),2),"")</f>
        <v/>
      </c>
      <c r="W189" s="16" t="str">
        <f ca="1">IF(COUNTIF(INDIRECT("$I$183"),"*"&amp;$O$2&amp;"*")=1,LEFT(RIGHT(INDIRECT("$I$183"),5),2),"")</f>
        <v/>
      </c>
      <c r="X189" s="16" t="str">
        <f ca="1">IF(COUNTIF(INDIRECT("$J$183"),"*"&amp;$O$2&amp;"*")=1,LEFT(RIGHT(INDIRECT("$J$183"),5),2),"")</f>
        <v/>
      </c>
      <c r="Y189" s="16" t="str">
        <f ca="1">IF(COUNTIF(INDIRECT("$K$183"),"*"&amp;$O$2&amp;"*")=1,LEFT(RIGHT(INDIRECT("$K$183"),5),2),"")</f>
        <v/>
      </c>
      <c r="Z189" s="18" t="str">
        <f ca="1">IF(COUNTIF(INDIRECT("$L$183"),"*"&amp;$O$2&amp;"*")=1,LEFT(RIGHT(INDIRECT("$L$183"),5),2),"")</f>
        <v/>
      </c>
    </row>
    <row r="190" spans="1:26" ht="40.5">
      <c r="A190" s="20" t="s">
        <v>187</v>
      </c>
      <c r="B190" s="101" t="s">
        <v>71</v>
      </c>
      <c r="C190" s="19"/>
      <c r="D190" s="237" t="s">
        <v>195</v>
      </c>
      <c r="E190" s="181" t="s">
        <v>189</v>
      </c>
      <c r="F190" s="29"/>
      <c r="G190" s="19"/>
      <c r="H190" s="19"/>
      <c r="I190" s="19"/>
      <c r="J190" s="19"/>
      <c r="K190" s="19"/>
      <c r="L190" s="35"/>
      <c r="M190" s="47">
        <f t="shared" si="4"/>
        <v>3</v>
      </c>
      <c r="O190" t="str">
        <f t="shared" ca="1" si="5"/>
        <v>数学</v>
      </c>
      <c r="P190" s="17" t="str">
        <f ca="1">IF(COUNTIF(INDIRECT("$B$184"),"*"&amp;$O$2&amp;"*")=1,LEFT(RIGHT(INDIRECT("$B$184"),5),2),"")</f>
        <v>数学</v>
      </c>
      <c r="Q190" s="16" t="str">
        <f ca="1">IF(COUNTIF(INDIRECT("$C$184"),"*"&amp;$O$2&amp;"*")=1,LEFT(RIGHT(INDIRECT("$C$184"),5),2),"")</f>
        <v/>
      </c>
      <c r="R190" s="16" t="str">
        <f ca="1">IF(COUNTIF(INDIRECT("$D$184"),"*"&amp;$O$2&amp;"*")=1,LEFT(RIGHT(INDIRECT("$D$184"),5),2),"")</f>
        <v/>
      </c>
      <c r="S190" s="16" t="str">
        <f ca="1">IF(COUNTIF(INDIRECT("$E$184"),"*"&amp;$O$2&amp;"*")=1,LEFT(RIGHT(INDIRECT("$E$184"),5),2),"")</f>
        <v/>
      </c>
      <c r="T190" s="16" t="str">
        <f ca="1">IF(COUNTIF(INDIRECT("$F$184"),"*"&amp;$O$2&amp;"*")=1,LEFT(RIGHT(INDIRECT("$F$184"),5),2),"")</f>
        <v/>
      </c>
      <c r="U190" s="16" t="str">
        <f ca="1">IF(COUNTIF(INDIRECT("$G$184"),"*"&amp;$O$2&amp;"*")=1,LEFT(RIGHT(INDIRECT("$G$184"),5),2),"")</f>
        <v/>
      </c>
      <c r="V190" s="16" t="str">
        <f ca="1">IF(COUNTIF(INDIRECT("$H$184"),"*"&amp;$O$2&amp;"*")=1,LEFT(RIGHT(INDIRECT("$H$184"),5),2),"")</f>
        <v/>
      </c>
      <c r="W190" s="16" t="str">
        <f ca="1">IF(COUNTIF(INDIRECT("$I$184"),"*"&amp;$O$2&amp;"*")=1,LEFT(RIGHT(INDIRECT("$I$184"),5),2),"")</f>
        <v/>
      </c>
      <c r="X190" s="16" t="str">
        <f ca="1">IF(COUNTIF(INDIRECT("$J$184"),"*"&amp;$O$2&amp;"*")=1,LEFT(RIGHT(INDIRECT("$J$184"),5),2),"")</f>
        <v/>
      </c>
      <c r="Y190" s="16" t="str">
        <f ca="1">IF(COUNTIF(INDIRECT("$K$184"),"*"&amp;$O$2&amp;"*")=1,LEFT(RIGHT(INDIRECT("$K$184"),5),2),"")</f>
        <v/>
      </c>
      <c r="Z190" s="18" t="str">
        <f ca="1">IF(COUNTIF(INDIRECT("$L$184"),"*"&amp;$O$2&amp;"*")=1,LEFT(RIGHT(INDIRECT("$L$184"),5),2),"")</f>
        <v/>
      </c>
    </row>
    <row r="191" spans="1:26" ht="27">
      <c r="A191" s="20" t="s">
        <v>18</v>
      </c>
      <c r="B191" s="195" t="s">
        <v>158</v>
      </c>
      <c r="C191" s="146"/>
      <c r="D191" s="191"/>
      <c r="E191" s="166"/>
      <c r="F191" s="205"/>
      <c r="G191" s="146"/>
      <c r="H191" s="146"/>
      <c r="I191" s="146"/>
      <c r="J191" s="146"/>
      <c r="K191" s="146"/>
      <c r="L191" s="151"/>
      <c r="M191" s="47"/>
    </row>
    <row r="192" spans="1:26">
      <c r="A192" s="31">
        <f>A188+1</f>
        <v>42582</v>
      </c>
      <c r="B192" s="19" t="s">
        <v>2</v>
      </c>
      <c r="C192" s="19" t="s">
        <v>3</v>
      </c>
      <c r="D192" s="19" t="s">
        <v>4</v>
      </c>
      <c r="E192" s="19" t="s">
        <v>5</v>
      </c>
      <c r="F192" s="19" t="s">
        <v>6</v>
      </c>
      <c r="G192" s="19" t="s">
        <v>7</v>
      </c>
      <c r="H192" s="19" t="s">
        <v>8</v>
      </c>
      <c r="I192" s="19" t="s">
        <v>9</v>
      </c>
      <c r="J192" s="19" t="s">
        <v>10</v>
      </c>
      <c r="K192" s="19" t="s">
        <v>11</v>
      </c>
      <c r="L192" s="35" t="s">
        <v>12</v>
      </c>
      <c r="M192" s="47">
        <f t="shared" si="4"/>
        <v>0</v>
      </c>
      <c r="O192" t="str">
        <f t="shared" ca="1" si="5"/>
        <v/>
      </c>
      <c r="P192" s="17" t="str">
        <f ca="1">IF(COUNTIF(INDIRECT("$B$185"),"*"&amp;$O$2&amp;"*")=1,LEFT(RIGHT(INDIRECT("$B$185"),5),2),"")</f>
        <v/>
      </c>
      <c r="Q192" s="16" t="str">
        <f ca="1">IF(COUNTIF(INDIRECT("$C$185"),"*"&amp;$O$2&amp;"*")=1,LEFT(RIGHT(INDIRECT("$C$185"),5),2),"")</f>
        <v/>
      </c>
      <c r="R192" s="16" t="str">
        <f ca="1">IF(COUNTIF(INDIRECT("$D$185"),"*"&amp;$O$2&amp;"*")=1,LEFT(RIGHT(INDIRECT("$D$185"),5),2),"")</f>
        <v/>
      </c>
      <c r="S192" s="16" t="str">
        <f ca="1">IF(COUNTIF(INDIRECT("$E$185"),"*"&amp;$O$2&amp;"*")=1,LEFT(RIGHT(INDIRECT("$E$185"),5),2),"")</f>
        <v/>
      </c>
      <c r="T192" s="16" t="str">
        <f ca="1">IF(COUNTIF(INDIRECT("$F$185"),"*"&amp;$O$2&amp;"*")=1,LEFT(RIGHT(INDIRECT("$F$185"),5),2),"")</f>
        <v/>
      </c>
      <c r="U192" s="16" t="str">
        <f ca="1">IF(COUNTIF(INDIRECT("$G$185"),"*"&amp;$O$2&amp;"*")=1,LEFT(RIGHT(INDIRECT("$G$185"),5),2),"")</f>
        <v/>
      </c>
      <c r="V192" s="16" t="str">
        <f ca="1">IF(COUNTIF(INDIRECT("$H$185"),"*"&amp;$O$2&amp;"*")=1,LEFT(RIGHT(INDIRECT("$H$185"),5),2),"")</f>
        <v/>
      </c>
      <c r="W192" s="16" t="str">
        <f ca="1">IF(COUNTIF(INDIRECT("$I$185"),"*"&amp;$O$2&amp;"*")=1,LEFT(RIGHT(INDIRECT("$I$185"),5),2),"")</f>
        <v/>
      </c>
      <c r="X192" s="16" t="str">
        <f ca="1">IF(COUNTIF(INDIRECT("$J$185"),"*"&amp;$O$2&amp;"*")=1,LEFT(RIGHT(INDIRECT("$J$185"),5),2),"")</f>
        <v/>
      </c>
      <c r="Y192" s="16" t="str">
        <f ca="1">IF(COUNTIF(INDIRECT("$K$185"),"*"&amp;$O$2&amp;"*")=1,LEFT(RIGHT(INDIRECT("$K$185"),5),2),"")</f>
        <v/>
      </c>
      <c r="Z192" s="18" t="str">
        <f ca="1">IF(COUNTIF(INDIRECT("$L$185"),"*"&amp;$O$2&amp;"*")=1,LEFT(RIGHT(INDIRECT("$L$185"),5),2),"")</f>
        <v/>
      </c>
    </row>
    <row r="193" spans="1:26">
      <c r="A193" s="34" t="s">
        <v>13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35"/>
      <c r="M193" s="47">
        <f t="shared" si="4"/>
        <v>0</v>
      </c>
      <c r="O193" t="str">
        <f t="shared" ca="1" si="5"/>
        <v/>
      </c>
      <c r="P193" s="17" t="str">
        <f ca="1">IF(COUNTIF(INDIRECT("$B$186"),"*"&amp;$O$2&amp;"*")=1,LEFT(RIGHT(INDIRECT("$B$186"),5),2),"")</f>
        <v/>
      </c>
      <c r="Q193" s="16" t="str">
        <f ca="1">IF(COUNTIF(INDIRECT("$C$186"),"*"&amp;$O$2&amp;"*")=1,LEFT(RIGHT(INDIRECT("$C$186"),5),2),"")</f>
        <v/>
      </c>
      <c r="R193" s="16" t="str">
        <f ca="1">IF(COUNTIF(INDIRECT("$D$186"),"*"&amp;$O$2&amp;"*")=1,LEFT(RIGHT(INDIRECT("$D$186"),5),2),"")</f>
        <v/>
      </c>
      <c r="S193" s="16" t="str">
        <f ca="1">IF(COUNTIF(INDIRECT("$E$186"),"*"&amp;$O$2&amp;"*")=1,LEFT(RIGHT(INDIRECT("$E$186"),5),2),"")</f>
        <v/>
      </c>
      <c r="T193" s="16" t="str">
        <f ca="1">IF(COUNTIF(INDIRECT("$F$186"),"*"&amp;$O$2&amp;"*")=1,LEFT(RIGHT(INDIRECT("$F$186"),5),2),"")</f>
        <v/>
      </c>
      <c r="U193" s="16" t="str">
        <f ca="1">IF(COUNTIF(INDIRECT("$G$186"),"*"&amp;$O$2&amp;"*")=1,LEFT(RIGHT(INDIRECT("$G$186"),5),2),"")</f>
        <v/>
      </c>
      <c r="V193" s="16" t="str">
        <f ca="1">IF(COUNTIF(INDIRECT("$H$186"),"*"&amp;$O$2&amp;"*")=1,LEFT(RIGHT(INDIRECT("$H$186"),5),2),"")</f>
        <v/>
      </c>
      <c r="W193" s="16" t="str">
        <f ca="1">IF(COUNTIF(INDIRECT("$I$186"),"*"&amp;$O$2&amp;"*")=1,LEFT(RIGHT(INDIRECT("$I$186"),5),2),"")</f>
        <v/>
      </c>
      <c r="X193" s="16" t="str">
        <f ca="1">IF(COUNTIF(INDIRECT("$J$186"),"*"&amp;$O$2&amp;"*")=1,LEFT(RIGHT(INDIRECT("$J$186"),5),2),"")</f>
        <v/>
      </c>
      <c r="Y193" s="16" t="str">
        <f ca="1">IF(COUNTIF(INDIRECT("$K$186"),"*"&amp;$O$2&amp;"*")=1,LEFT(RIGHT(INDIRECT("$K$186"),5),2),"")</f>
        <v/>
      </c>
      <c r="Z193" s="18" t="str">
        <f ca="1">IF(COUNTIF(INDIRECT("$L$186"),"*"&amp;$O$2&amp;"*")=1,LEFT(RIGHT(INDIRECT("$L$186"),5),2),"")</f>
        <v/>
      </c>
    </row>
    <row r="194" spans="1:26">
      <c r="A194" s="20" t="s">
        <v>14</v>
      </c>
      <c r="B194" s="19"/>
      <c r="C194" s="29"/>
      <c r="D194" s="19"/>
      <c r="E194" s="19"/>
      <c r="F194" s="19"/>
      <c r="G194" s="24"/>
      <c r="H194" s="19"/>
      <c r="I194" s="19"/>
      <c r="J194" s="19"/>
      <c r="K194" s="19"/>
      <c r="L194" s="35"/>
      <c r="M194" s="47">
        <f t="shared" si="4"/>
        <v>0</v>
      </c>
      <c r="O194" t="str">
        <f t="shared" ca="1" si="5"/>
        <v/>
      </c>
      <c r="P194" s="17" t="str">
        <f ca="1">IF(COUNTIF(INDIRECT("$B$187"),"*"&amp;$O$2&amp;"*")=1,LEFT(RIGHT(INDIRECT("$B$187"),5),2),"")</f>
        <v/>
      </c>
      <c r="Q194" s="16" t="str">
        <f ca="1">IF(COUNTIF(INDIRECT("$C$187"),"*"&amp;$O$2&amp;"*")=1,LEFT(RIGHT(INDIRECT("$C$187"),5),2),"")</f>
        <v/>
      </c>
      <c r="R194" s="16" t="str">
        <f ca="1">IF(COUNTIF(INDIRECT("$D$187"),"*"&amp;$O$2&amp;"*")=1,LEFT(RIGHT(INDIRECT("$D$187"),5),2),"")</f>
        <v/>
      </c>
      <c r="S194" s="16" t="str">
        <f ca="1">IF(COUNTIF(INDIRECT("$E$187"),"*"&amp;$O$2&amp;"*")=1,LEFT(RIGHT(INDIRECT("$E$187"),5),2),"")</f>
        <v/>
      </c>
      <c r="T194" s="16" t="str">
        <f ca="1">IF(COUNTIF(INDIRECT("$F$187"),"*"&amp;$O$2&amp;"*")=1,LEFT(RIGHT(INDIRECT("$F$187"),5),2),"")</f>
        <v/>
      </c>
      <c r="U194" s="16" t="str">
        <f ca="1">IF(COUNTIF(INDIRECT("$G$187"),"*"&amp;$O$2&amp;"*")=1,LEFT(RIGHT(INDIRECT("$G$187"),5),2),"")</f>
        <v/>
      </c>
      <c r="V194" s="16" t="str">
        <f ca="1">IF(COUNTIF(INDIRECT("$H$187"),"*"&amp;$O$2&amp;"*")=1,LEFT(RIGHT(INDIRECT("$H$187"),5),2),"")</f>
        <v/>
      </c>
      <c r="W194" s="16" t="str">
        <f ca="1">IF(COUNTIF(INDIRECT("$I$187"),"*"&amp;$O$2&amp;"*")=1,LEFT(RIGHT(INDIRECT("$I$187"),5),2),"")</f>
        <v/>
      </c>
      <c r="X194" s="16" t="str">
        <f ca="1">IF(COUNTIF(INDIRECT("$J$187"),"*"&amp;$O$2&amp;"*")=1,LEFT(RIGHT(INDIRECT("$J$187"),5),2),"")</f>
        <v/>
      </c>
      <c r="Y194" s="16" t="str">
        <f ca="1">IF(COUNTIF(INDIRECT("$K$187"),"*"&amp;$O$2&amp;"*")=1,LEFT(RIGHT(INDIRECT("$K$187"),5),2),"")</f>
        <v/>
      </c>
      <c r="Z194" s="18" t="str">
        <f ca="1">IF(COUNTIF(INDIRECT("$L$187"),"*"&amp;$O$2&amp;"*")=1,LEFT(RIGHT(INDIRECT("$L$187"),5),2),"")</f>
        <v/>
      </c>
    </row>
    <row r="195" spans="1:26" ht="27">
      <c r="A195" s="20" t="s">
        <v>186</v>
      </c>
      <c r="B195" s="35"/>
      <c r="C195" s="19"/>
      <c r="D195" s="237" t="s">
        <v>195</v>
      </c>
      <c r="E195" s="201" t="s">
        <v>102</v>
      </c>
      <c r="F195" s="35"/>
      <c r="G195" s="35"/>
      <c r="H195" s="19"/>
      <c r="I195" s="19"/>
      <c r="J195" s="19"/>
      <c r="K195" s="19"/>
      <c r="L195" s="35"/>
      <c r="M195" s="47">
        <f t="shared" si="4"/>
        <v>2</v>
      </c>
      <c r="O195" t="str">
        <f t="shared" ca="1" si="5"/>
        <v/>
      </c>
      <c r="P195" s="17" t="str">
        <f ca="1">IF(COUNTIF(INDIRECT("$B$188"),"*"&amp;$O$2&amp;"*")=1,LEFT(RIGHT(INDIRECT("$B$188"),5),2),"")</f>
        <v/>
      </c>
      <c r="Q195" s="16" t="str">
        <f ca="1">IF(COUNTIF(INDIRECT("$C$188"),"*"&amp;$O$2&amp;"*")=1,LEFT(RIGHT(INDIRECT("$C$188"),5),2),"")</f>
        <v/>
      </c>
      <c r="R195" s="16" t="str">
        <f ca="1">IF(COUNTIF(INDIRECT("$D$188"),"*"&amp;$O$2&amp;"*")=1,LEFT(RIGHT(INDIRECT("$D$188"),5),2),"")</f>
        <v/>
      </c>
      <c r="S195" s="16" t="str">
        <f ca="1">IF(COUNTIF(INDIRECT("$E$188"),"*"&amp;$O$2&amp;"*")=1,LEFT(RIGHT(INDIRECT("$E$188"),5),2),"")</f>
        <v/>
      </c>
      <c r="T195" s="16" t="str">
        <f ca="1">IF(COUNTIF(INDIRECT("$F$188"),"*"&amp;$O$2&amp;"*")=1,LEFT(RIGHT(INDIRECT("$F$188"),5),2),"")</f>
        <v/>
      </c>
      <c r="U195" s="16" t="str">
        <f ca="1">IF(COUNTIF(INDIRECT("$G$188"),"*"&amp;$O$2&amp;"*")=1,LEFT(RIGHT(INDIRECT("$G$188"),5),2),"")</f>
        <v/>
      </c>
      <c r="V195" s="16" t="str">
        <f ca="1">IF(COUNTIF(INDIRECT("$H$188"),"*"&amp;$O$2&amp;"*")=1,LEFT(RIGHT(INDIRECT("$H$188"),5),2),"")</f>
        <v/>
      </c>
      <c r="W195" s="16" t="str">
        <f ca="1">IF(COUNTIF(INDIRECT("$I$188"),"*"&amp;$O$2&amp;"*")=1,LEFT(RIGHT(INDIRECT("$I$188"),5),2),"")</f>
        <v/>
      </c>
      <c r="X195" s="16" t="str">
        <f ca="1">IF(COUNTIF(INDIRECT("$J$188"),"*"&amp;$O$2&amp;"*")=1,LEFT(RIGHT(INDIRECT("$J$188"),5),2),"")</f>
        <v/>
      </c>
      <c r="Y195" s="16" t="str">
        <f ca="1">IF(COUNTIF(INDIRECT("$K$188"),"*"&amp;$O$2&amp;"*")=1,LEFT(RIGHT(INDIRECT("$K$188"),5),2),"")</f>
        <v/>
      </c>
      <c r="Z195" s="18" t="str">
        <f ca="1">IF(COUNTIF(INDIRECT("$L$188"),"*"&amp;$O$2&amp;"*")=1,LEFT(RIGHT(INDIRECT("$L$188"),5),2),"")</f>
        <v/>
      </c>
    </row>
    <row r="196" spans="1:26" ht="27">
      <c r="A196" s="20" t="s">
        <v>187</v>
      </c>
      <c r="B196" s="98"/>
      <c r="C196" s="19"/>
      <c r="D196" s="191"/>
      <c r="E196" s="217" t="s">
        <v>188</v>
      </c>
      <c r="F196" s="19"/>
      <c r="G196" s="237" t="s">
        <v>196</v>
      </c>
      <c r="H196" s="19"/>
      <c r="I196" s="19"/>
      <c r="J196" s="19"/>
      <c r="K196" s="19"/>
      <c r="L196" s="35"/>
      <c r="M196" s="47">
        <f t="shared" si="4"/>
        <v>2</v>
      </c>
      <c r="O196" t="str">
        <f t="shared" ca="1" si="5"/>
        <v/>
      </c>
      <c r="P196" s="17" t="str">
        <f ca="1">IF(COUNTIF(INDIRECT("B189"),"*"&amp;$O$2&amp;"*")=1,LEFT(RIGHT(INDIRECT("$B$189"),5),2),"")</f>
        <v/>
      </c>
      <c r="Q196" s="16" t="str">
        <f ca="1">IF(COUNTIF(INDIRECT("$C$189"),"*"&amp;$O$2&amp;"*")=1,LEFT(RIGHT(INDIRECT("$C$189"),5),2),"")</f>
        <v/>
      </c>
      <c r="R196" s="16" t="str">
        <f ca="1">IF(COUNTIF(INDIRECT("$D$189"),"*"&amp;$O$2&amp;"*")=1,LEFT(RIGHT(INDIRECT("$D$189"),5),2),"")</f>
        <v/>
      </c>
      <c r="S196" s="16" t="str">
        <f ca="1">IF(COUNTIF(INDIRECT("$E$189"),"*"&amp;$O$2&amp;"*")=1,LEFT(RIGHT(INDIRECT("$E$189"),5),2),"")</f>
        <v/>
      </c>
      <c r="T196" s="16" t="str">
        <f ca="1">IF(COUNTIF(INDIRECT("$F$189"),"*"&amp;$O$2&amp;"*")=1,LEFT(RIGHT(INDIRECT("$F$189"),5),2),"")</f>
        <v/>
      </c>
      <c r="U196" s="16" t="str">
        <f ca="1">IF(COUNTIF(INDIRECT("$G$189"),"*"&amp;$O$2&amp;"*")=1,LEFT(RIGHT(INDIRECT("$G$189"),5),2),"")</f>
        <v/>
      </c>
      <c r="V196" s="16" t="str">
        <f ca="1">IF(COUNTIF(INDIRECT("$H$189"),"*"&amp;$O$2&amp;"*")=1,LEFT(RIGHT(INDIRECT("$H$189"),5),2),"")</f>
        <v/>
      </c>
      <c r="W196" s="16" t="str">
        <f ca="1">IF(COUNTIF(INDIRECT("$I$189"),"*"&amp;$O$2&amp;"*")=1,LEFT(RIGHT(INDIRECT("$I$189"),5),2),"")</f>
        <v/>
      </c>
      <c r="X196" s="16" t="str">
        <f ca="1">IF(COUNTIF(INDIRECT("$J$189"),"*"&amp;$O$2&amp;"*")=1,LEFT(RIGHT(INDIRECT("$J$189"),5),2),"")</f>
        <v/>
      </c>
      <c r="Y196" s="16" t="str">
        <f ca="1">IF(COUNTIF(INDIRECT("$K$189"),"*"&amp;$O$2&amp;"*")=1,LEFT(RIGHT(INDIRECT("$K$189"),5),2),"")</f>
        <v/>
      </c>
      <c r="Z196" s="18" t="str">
        <f ca="1">IF(COUNTIF(INDIRECT("$L$189"),"*"&amp;$O$2&amp;"*")=1,LEFT(RIGHT(INDIRECT("$L$189"),5),2),"")</f>
        <v/>
      </c>
    </row>
    <row r="197" spans="1:26">
      <c r="A197" s="20" t="s">
        <v>18</v>
      </c>
      <c r="B197" s="35"/>
      <c r="C197" s="35"/>
      <c r="D197" s="19"/>
      <c r="E197" s="98"/>
      <c r="F197" s="29"/>
      <c r="G197" s="35"/>
      <c r="H197" s="19"/>
      <c r="I197" s="19"/>
      <c r="J197" s="19"/>
      <c r="K197" s="19"/>
      <c r="L197" s="35"/>
      <c r="M197" s="47">
        <f t="shared" si="4"/>
        <v>0</v>
      </c>
      <c r="O197" t="str">
        <f t="shared" ca="1" si="5"/>
        <v/>
      </c>
      <c r="P197" s="17" t="str">
        <f ca="1">IF(COUNTIF(INDIRECT("B190"),"*"&amp;$O$2&amp;"*")=1,LEFT(RIGHT(INDIRECT("$B$190"),5),2),"")</f>
        <v/>
      </c>
      <c r="Q197" s="16" t="str">
        <f ca="1">IF(COUNTIF(INDIRECT("$C$190"),"*"&amp;$O$2&amp;"*")=1,LEFT(RIGHT(INDIRECT("$C$190"),5),2),"")</f>
        <v/>
      </c>
      <c r="R197" s="16" t="str">
        <f ca="1">IF(COUNTIF(INDIRECT("$D$190"),"*"&amp;$O$2&amp;"*")=1,LEFT(RIGHT(INDIRECT("$D$190"),5),2),"")</f>
        <v/>
      </c>
      <c r="S197" s="16" t="str">
        <f ca="1">IF(COUNTIF(INDIRECT("$E$190"),"*"&amp;$O$2&amp;"*")=1,LEFT(RIGHT(INDIRECT("$E$190"),5),2),"")</f>
        <v/>
      </c>
      <c r="T197" s="16" t="str">
        <f ca="1">IF(COUNTIF(INDIRECT("$F$190"),"*"&amp;$O$2&amp;"*")=1,LEFT(RIGHT(INDIRECT("$F$190"),5),2),"")</f>
        <v/>
      </c>
      <c r="U197" s="16" t="str">
        <f ca="1">IF(COUNTIF(INDIRECT("$G$190"),"*"&amp;$O$2&amp;"*")=1,LEFT(RIGHT(INDIRECT("$G$190"),5),2),"")</f>
        <v/>
      </c>
      <c r="V197" s="16" t="str">
        <f ca="1">IF(COUNTIF(INDIRECT("$H$190"),"*"&amp;$O$2&amp;"*")=1,LEFT(RIGHT(INDIRECT("$H$190"),5),2),"")</f>
        <v/>
      </c>
      <c r="W197" s="16" t="str">
        <f ca="1">IF(COUNTIF(INDIRECT("$I$190"),"*"&amp;$O$2&amp;"*")=1,LEFT(RIGHT(INDIRECT("$I$190"),5),2),"")</f>
        <v/>
      </c>
      <c r="X197" s="16" t="str">
        <f ca="1">IF(COUNTIF(INDIRECT("$J$190"),"*"&amp;$O$2&amp;"*")=1,LEFT(RIGHT(INDIRECT("$J$190"),5),2),"")</f>
        <v/>
      </c>
      <c r="Y197" s="16" t="str">
        <f ca="1">IF(COUNTIF(INDIRECT("$K$190"),"*"&amp;$O$2&amp;"*")=1,LEFT(RIGHT(INDIRECT("$K$190"),5),2),"")</f>
        <v/>
      </c>
      <c r="Z197" s="18" t="str">
        <f ca="1">IF(COUNTIF(INDIRECT("$L$190"),"*"&amp;$O$2&amp;"*")=1,LEFT(RIGHT(INDIRECT("$L$190"),5),2),"")</f>
        <v/>
      </c>
    </row>
    <row r="198" spans="1:26">
      <c r="A198" s="20"/>
      <c r="B198" s="50"/>
      <c r="C198" s="19"/>
      <c r="D198" s="19"/>
      <c r="E198" s="41"/>
      <c r="F198" s="35"/>
      <c r="G198" s="24"/>
      <c r="H198" s="26"/>
      <c r="I198" s="19"/>
      <c r="J198" s="19"/>
      <c r="K198" s="19"/>
      <c r="L198" s="35"/>
      <c r="M198" s="47">
        <f t="shared" si="4"/>
        <v>0</v>
      </c>
      <c r="O198" t="str">
        <f t="shared" ca="1" si="5"/>
        <v>数学</v>
      </c>
      <c r="P198" s="17" t="str">
        <f ca="1">IF(COUNTIF(INDIRECT("B191"),"*"&amp;$O$2&amp;"*")=1,LEFT(RIGHT(INDIRECT("$B$191"),5),2),"")</f>
        <v>数学</v>
      </c>
      <c r="Q198" s="16" t="str">
        <f ca="1">IF(COUNTIF(INDIRECT("$C$191"),"*"&amp;$O$2&amp;"*")=1,LEFT(RIGHT(INDIRECT("$C$191"),5),2),"")</f>
        <v/>
      </c>
      <c r="R198" s="16" t="str">
        <f ca="1">IF(COUNTIF(INDIRECT("$D$191"),"*"&amp;$O$2&amp;"*")=1,LEFT(RIGHT(INDIRECT("$D$191"),5),2),"")</f>
        <v/>
      </c>
      <c r="S198" s="16" t="str">
        <f ca="1">IF(COUNTIF(INDIRECT("$E$191"),"*"&amp;$O$2&amp;"*")=1,LEFT(RIGHT(INDIRECT("$E$191"),5),2),"")</f>
        <v/>
      </c>
      <c r="T198" s="16" t="str">
        <f ca="1">IF(COUNTIF(INDIRECT("$F$191"),"*"&amp;$O$2&amp;"*")=1,LEFT(RIGHT(INDIRECT("$F$191"),5),2),"")</f>
        <v/>
      </c>
      <c r="U198" s="16" t="str">
        <f ca="1">IF(COUNTIF(INDIRECT("$G$191"),"*"&amp;$O$2&amp;"*")=1,LEFT(RIGHT(INDIRECT("$G$191"),5),2),"")</f>
        <v/>
      </c>
      <c r="V198" s="16" t="str">
        <f ca="1">IF(COUNTIF(INDIRECT("$H$191"),"*"&amp;$O$2&amp;"*")=1,LEFT(RIGHT(INDIRECT("$H$191"),5),2),"")</f>
        <v/>
      </c>
      <c r="W198" s="16" t="str">
        <f ca="1">IF(COUNTIF(INDIRECT("$I$191"),"*"&amp;$O$2&amp;"*")=1,LEFT(RIGHT(INDIRECT("$I$191"),5),2),"")</f>
        <v/>
      </c>
      <c r="X198" s="16" t="str">
        <f ca="1">IF(COUNTIF(INDIRECT("$J$191"),"*"&amp;$O$2&amp;"*")=1,LEFT(RIGHT(INDIRECT("$J$191"),5),2),"")</f>
        <v/>
      </c>
      <c r="Y198" s="16" t="str">
        <f ca="1">IF(COUNTIF(INDIRECT("$K$191"),"*"&amp;$O$2&amp;"*")=1,LEFT(RIGHT(INDIRECT("$K$191"),5),2),"")</f>
        <v/>
      </c>
      <c r="Z198" s="18" t="str">
        <f ca="1">IF(COUNTIF(INDIRECT("$L$191"),"*"&amp;$O$2&amp;"*")=1,LEFT(RIGHT(INDIRECT("$L$191"),5),2),"")</f>
        <v/>
      </c>
    </row>
    <row r="199" spans="1:26">
      <c r="A199" s="89"/>
      <c r="B199" s="32">
        <f>196-COUNTIF(B2:B198,"")-COUNTIF(B2:B198," ")-COUNTIF(B2:B198,"  ")-COUNTIF(B2:B198,B192)</f>
        <v>47</v>
      </c>
      <c r="C199" s="32">
        <f t="shared" ref="C199:L199" si="6">196-COUNTIF(C2:C198,"")-COUNTIF(C2:C198," ")-COUNTIF(C2:C198,"  ")-COUNTIF(C2:C198,C192)</f>
        <v>2</v>
      </c>
      <c r="D199" s="32">
        <f t="shared" si="6"/>
        <v>19</v>
      </c>
      <c r="E199" s="32">
        <f t="shared" si="6"/>
        <v>62</v>
      </c>
      <c r="F199" s="32">
        <f t="shared" si="6"/>
        <v>20</v>
      </c>
      <c r="G199" s="32">
        <f t="shared" si="6"/>
        <v>34</v>
      </c>
      <c r="H199" s="32">
        <f t="shared" si="6"/>
        <v>0</v>
      </c>
      <c r="I199" s="32">
        <f t="shared" si="6"/>
        <v>0</v>
      </c>
      <c r="J199" s="32">
        <f t="shared" si="6"/>
        <v>0</v>
      </c>
      <c r="K199" s="32">
        <f t="shared" si="6"/>
        <v>0</v>
      </c>
      <c r="L199" s="32">
        <f t="shared" si="6"/>
        <v>0</v>
      </c>
      <c r="M199" s="47">
        <f>SUM(B199:L199)</f>
        <v>184</v>
      </c>
      <c r="O199" t="str">
        <f t="shared" ca="1" si="5"/>
        <v/>
      </c>
      <c r="P199" s="17" t="str">
        <f ca="1">IF(COUNTIF(INDIRECT("B192"),"*"&amp;$O$2&amp;"*")=1,LEFT(RIGHT(INDIRECT("$B$192"),5),2),"")</f>
        <v/>
      </c>
      <c r="Q199" s="16" t="str">
        <f ca="1">IF(COUNTIF(INDIRECT("$C$192"),"*"&amp;$O$2&amp;"*")=1,LEFT(RIGHT(INDIRECT("$C$192"),5),2),"")</f>
        <v/>
      </c>
      <c r="R199" s="16" t="str">
        <f ca="1">IF(COUNTIF(INDIRECT("$D$192"),"*"&amp;$O$2&amp;"*")=1,LEFT(RIGHT(INDIRECT("$D$192"),5),2),"")</f>
        <v/>
      </c>
      <c r="S199" s="16" t="str">
        <f ca="1">IF(COUNTIF(INDIRECT("$E$192"),"*"&amp;$O$2&amp;"*")=1,LEFT(RIGHT(INDIRECT("$E$192"),5),2),"")</f>
        <v/>
      </c>
      <c r="T199" s="16" t="str">
        <f ca="1">IF(COUNTIF(INDIRECT("$F$192"),"*"&amp;$O$2&amp;"*")=1,LEFT(RIGHT(INDIRECT("$F$192"),5),2),"")</f>
        <v/>
      </c>
      <c r="U199" s="16" t="str">
        <f ca="1">IF(COUNTIF(INDIRECT("$G$192"),"*"&amp;$O$2&amp;"*")=1,LEFT(RIGHT(INDIRECT("$G$192"),5),2),"")</f>
        <v/>
      </c>
      <c r="V199" s="16" t="str">
        <f ca="1">IF(COUNTIF(INDIRECT("$H$192"),"*"&amp;$O$2&amp;"*")=1,LEFT(RIGHT(INDIRECT("$H$192"),5),2),"")</f>
        <v/>
      </c>
      <c r="W199" s="16" t="str">
        <f ca="1">IF(COUNTIF(INDIRECT("$I$192"),"*"&amp;$O$2&amp;"*")=1,LEFT(RIGHT(INDIRECT("$I$192"),5),2),"")</f>
        <v/>
      </c>
      <c r="X199" s="16" t="str">
        <f ca="1">IF(COUNTIF(INDIRECT("$J$192"),"*"&amp;$O$2&amp;"*")=1,LEFT(RIGHT(INDIRECT("$J$192"),5),2),"")</f>
        <v/>
      </c>
      <c r="Y199" s="16" t="str">
        <f ca="1">IF(COUNTIF(INDIRECT("$K$192"),"*"&amp;$O$2&amp;"*")=1,LEFT(RIGHT(INDIRECT("$K$192"),5),2),"")</f>
        <v/>
      </c>
      <c r="Z199" s="18" t="str">
        <f ca="1">IF(COUNTIF(INDIRECT("$L$192"),"*"&amp;$O$2&amp;"*")=1,LEFT(RIGHT(INDIRECT("$L$192"),5),2),"")</f>
        <v/>
      </c>
    </row>
    <row r="200" spans="1:26">
      <c r="A200" s="89"/>
      <c r="B200" s="54"/>
      <c r="C200" s="54"/>
      <c r="D200" s="54"/>
      <c r="O200" t="str">
        <f t="shared" ca="1" si="5"/>
        <v/>
      </c>
      <c r="P200" s="17" t="str">
        <f ca="1">IF(COUNTIF(INDIRECT("B193"),"*"&amp;$O$2&amp;"*")=1,LEFT(RIGHT(INDIRECT("$B$193"),5),2),"")</f>
        <v/>
      </c>
      <c r="Q200" s="16" t="str">
        <f ca="1">IF(COUNTIF(INDIRECT("$C$193"),"*"&amp;$O$2&amp;"*")=1,LEFT(RIGHT(INDIRECT("$C$193"),5),2),"")</f>
        <v/>
      </c>
      <c r="R200" s="16" t="str">
        <f ca="1">IF(COUNTIF(INDIRECT("$D$193"),"*"&amp;$O$2&amp;"*")=1,LEFT(RIGHT(INDIRECT("$D$193"),5),2),"")</f>
        <v/>
      </c>
      <c r="S200" s="16" t="str">
        <f ca="1">IF(COUNTIF(INDIRECT("$E$193"),"*"&amp;$O$2&amp;"*")=1,LEFT(RIGHT(INDIRECT("$E$193"),5),2),"")</f>
        <v/>
      </c>
      <c r="T200" s="16" t="str">
        <f ca="1">IF(COUNTIF(INDIRECT("$F$193"),"*"&amp;$O$2&amp;"*")=1,LEFT(RIGHT(INDIRECT("$F$193"),5),2),"")</f>
        <v/>
      </c>
      <c r="U200" s="16" t="str">
        <f ca="1">IF(COUNTIF(INDIRECT("$G$193"),"*"&amp;$O$2&amp;"*")=1,LEFT(RIGHT(INDIRECT("$G$193"),5),2),"")</f>
        <v/>
      </c>
      <c r="V200" s="16" t="str">
        <f ca="1">IF(COUNTIF(INDIRECT("$H$193"),"*"&amp;$O$2&amp;"*")=1,LEFT(RIGHT(INDIRECT("$H$193"),5),2),"")</f>
        <v/>
      </c>
      <c r="W200" s="16" t="str">
        <f ca="1">IF(COUNTIF(INDIRECT("$I$193"),"*"&amp;$O$2&amp;"*")=1,LEFT(RIGHT(INDIRECT("$I$193"),5),2),"")</f>
        <v/>
      </c>
      <c r="X200" s="16" t="str">
        <f ca="1">IF(COUNTIF(INDIRECT("$J$193"),"*"&amp;$O$2&amp;"*")=1,LEFT(RIGHT(INDIRECT("$J$193"),5),2),"")</f>
        <v/>
      </c>
      <c r="Y200" s="16" t="str">
        <f ca="1">IF(COUNTIF(INDIRECT("$K$193"),"*"&amp;$O$2&amp;"*")=1,LEFT(RIGHT(INDIRECT("$K$193"),5),2),"")</f>
        <v/>
      </c>
      <c r="Z200" s="18" t="str">
        <f ca="1">IF(COUNTIF(INDIRECT("$L$193"),"*"&amp;$O$2&amp;"*")=1,LEFT(RIGHT(INDIRECT("$L$193"),5),2),"")</f>
        <v/>
      </c>
    </row>
    <row r="201" spans="1:26">
      <c r="A201" s="89"/>
      <c r="B201" s="54"/>
      <c r="C201" s="54"/>
      <c r="D201" s="54"/>
      <c r="O201" t="str">
        <f t="shared" ca="1" si="5"/>
        <v/>
      </c>
      <c r="P201" s="17" t="str">
        <f ca="1">IF(COUNTIF(INDIRECT("B194"),"*"&amp;$O$2&amp;"*")=1,LEFT(RIGHT(INDIRECT("$B$194"),5),2),"")</f>
        <v/>
      </c>
      <c r="Q201" s="16" t="str">
        <f ca="1">IF(COUNTIF(INDIRECT("$C$194"),"*"&amp;$O$2&amp;"*")=1,LEFT(RIGHT(INDIRECT("$C$194"),5),2),"")</f>
        <v/>
      </c>
      <c r="R201" s="16" t="str">
        <f ca="1">IF(COUNTIF(INDIRECT("$D$194"),"*"&amp;$O$2&amp;"*")=1,LEFT(RIGHT(INDIRECT("$D$194"),5),2),"")</f>
        <v/>
      </c>
      <c r="S201" s="16" t="str">
        <f ca="1">IF(COUNTIF(INDIRECT("$E$194"),"*"&amp;$O$2&amp;"*")=1,LEFT(RIGHT(INDIRECT("$E$194"),5),2),"")</f>
        <v/>
      </c>
      <c r="T201" s="16" t="str">
        <f ca="1">IF(COUNTIF(INDIRECT("$F$194"),"*"&amp;$O$2&amp;"*")=1,LEFT(RIGHT(INDIRECT("$F$194"),5),2),"")</f>
        <v/>
      </c>
      <c r="U201" s="16" t="str">
        <f ca="1">IF(COUNTIF(INDIRECT("$G$194"),"*"&amp;$O$2&amp;"*")=1,LEFT(RIGHT(INDIRECT("$G$194"),5),2),"")</f>
        <v/>
      </c>
      <c r="V201" s="16" t="str">
        <f ca="1">IF(COUNTIF(INDIRECT("$H$194"),"*"&amp;$O$2&amp;"*")=1,LEFT(RIGHT(INDIRECT("$H$194"),5),2),"")</f>
        <v/>
      </c>
      <c r="W201" s="16" t="str">
        <f ca="1">IF(COUNTIF(INDIRECT("$I$194"),"*"&amp;$O$2&amp;"*")=1,LEFT(RIGHT(INDIRECT("$I$194"),5),2),"")</f>
        <v/>
      </c>
      <c r="X201" s="16" t="str">
        <f ca="1">IF(COUNTIF(INDIRECT("$J$194"),"*"&amp;$O$2&amp;"*")=1,LEFT(RIGHT(INDIRECT("$J$194"),5),2),"")</f>
        <v/>
      </c>
      <c r="Y201" s="16" t="str">
        <f ca="1">IF(COUNTIF(INDIRECT("$K$194"),"*"&amp;$O$2&amp;"*")=1,LEFT(RIGHT(INDIRECT("$K$194"),5),2),"")</f>
        <v/>
      </c>
      <c r="Z201" s="18" t="str">
        <f ca="1">IF(COUNTIF(INDIRECT("$L$194"),"*"&amp;$O$2&amp;"*")=1,LEFT(RIGHT(INDIRECT("$L$194"),5),2),"")</f>
        <v/>
      </c>
    </row>
    <row r="202" spans="1:26">
      <c r="A202" s="80" t="s">
        <v>35</v>
      </c>
      <c r="B202" s="54" t="s">
        <v>36</v>
      </c>
      <c r="C202" s="54" t="s">
        <v>37</v>
      </c>
      <c r="D202" s="54"/>
      <c r="O202" t="str">
        <f t="shared" ca="1" si="5"/>
        <v/>
      </c>
      <c r="P202" s="17" t="str">
        <f ca="1">IF(COUNTIF(INDIRECT("B195"),"*"&amp;$O$2&amp;"*")=1,LEFT(RIGHT(INDIRECT("$B$195"),5),2),"")</f>
        <v/>
      </c>
      <c r="Q202" s="16" t="str">
        <f ca="1">IF(COUNTIF(INDIRECT("$C$195"),"*"&amp;$O$2&amp;"*")=1,LEFT(RIGHT(INDIRECT("$C$195"),5),2),"")</f>
        <v/>
      </c>
      <c r="R202" s="16" t="str">
        <f ca="1">IF(COUNTIF(INDIRECT("$D$195"),"*"&amp;$O$2&amp;"*")=1,LEFT(RIGHT(INDIRECT("$D$195"),5),2),"")</f>
        <v/>
      </c>
      <c r="S202" s="16" t="str">
        <f ca="1">IF(COUNTIF(INDIRECT("$E$195"),"*"&amp;$O$2&amp;"*")=1,LEFT(RIGHT(INDIRECT("$E$195"),5),2),"")</f>
        <v/>
      </c>
      <c r="T202" s="16" t="str">
        <f ca="1">IF(COUNTIF(INDIRECT("$F$195"),"*"&amp;$O$2&amp;"*")=1,LEFT(RIGHT(INDIRECT("$F$195"),5),2),"")</f>
        <v/>
      </c>
      <c r="U202" s="16" t="str">
        <f ca="1">IF(COUNTIF(INDIRECT("$G$195"),"*"&amp;$O$2&amp;"*")=1,LEFT(RIGHT(INDIRECT("$G$195"),5),2),"")</f>
        <v/>
      </c>
      <c r="V202" s="16" t="str">
        <f ca="1">IF(COUNTIF(INDIRECT("$H$195"),"*"&amp;$O$2&amp;"*")=1,LEFT(RIGHT(INDIRECT("$H$195"),5),2),"")</f>
        <v/>
      </c>
      <c r="W202" s="16" t="str">
        <f ca="1">IF(COUNTIF(INDIRECT("$I$195"),"*"&amp;$O$2&amp;"*")=1,LEFT(RIGHT(INDIRECT("$I$195"),5),2),"")</f>
        <v/>
      </c>
      <c r="X202" s="16" t="str">
        <f ca="1">IF(COUNTIF(INDIRECT("$J$195"),"*"&amp;$O$2&amp;"*")=1,LEFT(RIGHT(INDIRECT("$J$195"),5),2),"")</f>
        <v/>
      </c>
      <c r="Y202" s="16" t="str">
        <f ca="1">IF(COUNTIF(INDIRECT("$K$195"),"*"&amp;$O$2&amp;"*")=1,LEFT(RIGHT(INDIRECT("$K$195"),5),2),"")</f>
        <v/>
      </c>
      <c r="Z202" s="18" t="str">
        <f ca="1">IF(COUNTIF(INDIRECT("$L$195"),"*"&amp;$O$2&amp;"*")=1,LEFT(RIGHT(INDIRECT("$L$195"),5),2),"")</f>
        <v/>
      </c>
    </row>
    <row r="203" spans="1:26">
      <c r="A203" s="69" t="s">
        <v>81</v>
      </c>
      <c r="B203" s="54">
        <f t="shared" ref="B203:B234" si="7">COUNTIF(B$1:L$198,A203)</f>
        <v>0</v>
      </c>
      <c r="C203" s="54">
        <v>225</v>
      </c>
      <c r="D203" s="54">
        <f t="shared" ref="D203:D255" si="8">B203*C203</f>
        <v>0</v>
      </c>
      <c r="E203" s="54"/>
      <c r="F203" s="15">
        <f>B203-E203</f>
        <v>0</v>
      </c>
      <c r="O203" t="str">
        <f t="shared" ref="O203" ca="1" si="9">P203&amp;Q203&amp;R203&amp;S203&amp;T203&amp;U203&amp;V203&amp;W203&amp;X203&amp;Y203&amp;Z203</f>
        <v/>
      </c>
      <c r="P203" s="17" t="str">
        <f ca="1">IF(COUNTIF(INDIRECT("B196"),"*"&amp;$O$2&amp;"*")=1,LEFT(RIGHT(INDIRECT("$B$196"),5),2),"")</f>
        <v/>
      </c>
      <c r="Q203" s="16" t="str">
        <f ca="1">IF(COUNTIF(INDIRECT("$C$196"),"*"&amp;$O$2&amp;"*")=1,LEFT(RIGHT(INDIRECT("$C$196"),5),2),"")</f>
        <v/>
      </c>
      <c r="R203" s="16" t="str">
        <f ca="1">IF(COUNTIF(INDIRECT("$D$196"),"*"&amp;$O$2&amp;"*")=1,LEFT(RIGHT(INDIRECT("$D$196"),5),2),"")</f>
        <v/>
      </c>
      <c r="S203" s="16" t="str">
        <f ca="1">IF(COUNTIF(INDIRECT("$E$196"),"*"&amp;$O$2&amp;"*")=1,LEFT(RIGHT(INDIRECT("$E$196"),5),2),"")</f>
        <v/>
      </c>
      <c r="T203" s="16" t="str">
        <f ca="1">IF(COUNTIF(INDIRECT("$F$196"),"*"&amp;$O$2&amp;"*")=1,LEFT(RIGHT(INDIRECT("$F$196"),5),2),"")</f>
        <v/>
      </c>
      <c r="U203" s="16" t="str">
        <f ca="1">IF(COUNTIF(INDIRECT("$G$196"),"*"&amp;$O$2&amp;"*")=1,LEFT(RIGHT(INDIRECT("$G$196"),5),2),"")</f>
        <v/>
      </c>
      <c r="V203" s="16" t="str">
        <f ca="1">IF(COUNTIF(INDIRECT("$H$196"),"*"&amp;$O$2&amp;"*")=1,LEFT(RIGHT(INDIRECT("$H$196"),5),2),"")</f>
        <v/>
      </c>
      <c r="W203" s="16" t="str">
        <f ca="1">IF(COUNTIF(INDIRECT("$I$196"),"*"&amp;$O$2&amp;"*")=1,LEFT(RIGHT(INDIRECT("$I$196"),5),2),"")</f>
        <v/>
      </c>
      <c r="X203" s="16" t="str">
        <f ca="1">IF(COUNTIF(INDIRECT("$J$196"),"*"&amp;$O$2&amp;"*")=1,LEFT(RIGHT(INDIRECT("$J$196"),5),2),"")</f>
        <v/>
      </c>
      <c r="Y203" s="16" t="str">
        <f ca="1">IF(COUNTIF(INDIRECT("$K$196"),"*"&amp;$O$2&amp;"*")=1,LEFT(RIGHT(INDIRECT("$K$196"),5),2),"")</f>
        <v/>
      </c>
      <c r="Z203" s="18" t="str">
        <f ca="1">IF(COUNTIF(INDIRECT("$L$196"),"*"&amp;$O$2&amp;"*")=1,LEFT(RIGHT(INDIRECT("$L$196"),5),2),"")</f>
        <v/>
      </c>
    </row>
    <row r="204" spans="1:26">
      <c r="A204" s="69" t="s">
        <v>69</v>
      </c>
      <c r="B204" s="54">
        <f t="shared" si="7"/>
        <v>0</v>
      </c>
      <c r="C204" s="54">
        <v>225</v>
      </c>
      <c r="D204" s="54">
        <f t="shared" si="8"/>
        <v>0</v>
      </c>
      <c r="E204" s="54"/>
      <c r="F204" s="15">
        <f t="shared" ref="F204:F250" si="10">B204-E204</f>
        <v>0</v>
      </c>
      <c r="O204" t="str">
        <f ca="1">P204&amp;Q204&amp;R204&amp;S204&amp;T204&amp;U204&amp;V204&amp;W204&amp;X204&amp;Y204&amp;Z204</f>
        <v/>
      </c>
      <c r="P204" s="17" t="str">
        <f ca="1">IF(COUNTIF(INDIRECT("B197"),"*"&amp;$O$2&amp;"*")=1,LEFT(RIGHT(INDIRECT("$B$197"),5),2),"")</f>
        <v/>
      </c>
      <c r="Q204" s="16" t="str">
        <f ca="1">IF(COUNTIF(INDIRECT("$C$197"),"*"&amp;$O$2&amp;"*")=1,LEFT(RIGHT(INDIRECT("$C$197"),5),2),"")</f>
        <v/>
      </c>
      <c r="R204" s="16" t="str">
        <f ca="1">IF(COUNTIF(INDIRECT("$D$197"),"*"&amp;$O$2&amp;"*")=1,LEFT(RIGHT(INDIRECT("$D$197"),5),2),"")</f>
        <v/>
      </c>
      <c r="S204" s="16" t="str">
        <f ca="1">IF(COUNTIF(INDIRECT("$E$197"),"*"&amp;$O$2&amp;"*")=1,LEFT(RIGHT(INDIRECT("$E$197"),5),2),"")</f>
        <v/>
      </c>
      <c r="T204" s="16" t="str">
        <f ca="1">IF(COUNTIF(INDIRECT("$F$197"),"*"&amp;$O$2&amp;"*")=1,LEFT(RIGHT(INDIRECT("$F$197"),5),2),"")</f>
        <v/>
      </c>
      <c r="U204" s="16" t="str">
        <f ca="1">IF(COUNTIF(INDIRECT("$G$197"),"*"&amp;$O$2&amp;"*")=1,LEFT(RIGHT(INDIRECT("$G$197"),5),2),"")</f>
        <v/>
      </c>
      <c r="V204" s="16" t="str">
        <f ca="1">IF(COUNTIF(INDIRECT("$H$197"),"*"&amp;$O$2&amp;"*")=1,LEFT(RIGHT(INDIRECT("$H$197"),5),2),"")</f>
        <v/>
      </c>
      <c r="W204" s="16" t="str">
        <f ca="1">IF(COUNTIF(INDIRECT("$I$197"),"*"&amp;$O$2&amp;"*")=1,LEFT(RIGHT(INDIRECT("$I$197"),5),2),"")</f>
        <v/>
      </c>
      <c r="X204" s="16" t="str">
        <f ca="1">IF(COUNTIF(INDIRECT("$J$197"),"*"&amp;$O$2&amp;"*")=1,LEFT(RIGHT(INDIRECT("$J$197"),5),2),"")</f>
        <v/>
      </c>
      <c r="Y204" s="16" t="str">
        <f ca="1">IF(COUNTIF(INDIRECT("$K$197"),"*"&amp;$O$2&amp;"*")=1,LEFT(RIGHT(INDIRECT("$K$197"),5),2),"")</f>
        <v/>
      </c>
      <c r="Z204" s="18" t="str">
        <f ca="1">IF(COUNTIF(INDIRECT("$L$197"),"*"&amp;$O$2&amp;"*")=1,LEFT(RIGHT(INDIRECT("$L$197"),5),2),"")</f>
        <v/>
      </c>
    </row>
    <row r="205" spans="1:26">
      <c r="A205" s="88" t="s">
        <v>73</v>
      </c>
      <c r="B205" s="54">
        <f t="shared" si="7"/>
        <v>0</v>
      </c>
      <c r="C205" s="54">
        <v>225</v>
      </c>
      <c r="D205" s="54">
        <f t="shared" si="8"/>
        <v>0</v>
      </c>
      <c r="E205" s="54"/>
      <c r="F205" s="15">
        <f t="shared" si="10"/>
        <v>0</v>
      </c>
      <c r="O205" t="str">
        <f ca="1">P205&amp;Q205&amp;R205&amp;S205&amp;T205&amp;U205&amp;V205&amp;W205&amp;X205&amp;Y205&amp;Z205</f>
        <v/>
      </c>
      <c r="P205" s="17" t="str">
        <f ca="1">IF(COUNTIF(INDIRECT("B198"),"*"&amp;$O$2&amp;"*")=1,LEFT(RIGHT(INDIRECT("$B$198"),5),2),"")</f>
        <v/>
      </c>
      <c r="Q205" s="16" t="str">
        <f ca="1">IF(COUNTIF(INDIRECT("$C$198"),"*"&amp;$O$2&amp;"*")=1,LEFT(RIGHT(INDIRECT("$C$198"),5),2),"")</f>
        <v/>
      </c>
      <c r="R205" s="16" t="str">
        <f ca="1">IF(COUNTIF(INDIRECT("$D$198"),"*"&amp;$O$2&amp;"*")=1,LEFT(RIGHT(INDIRECT("$D$198"),5),2),"")</f>
        <v/>
      </c>
      <c r="S205" s="16" t="str">
        <f ca="1">IF(COUNTIF(INDIRECT("$E$198"),"*"&amp;$O$2&amp;"*")=1,LEFT(RIGHT(INDIRECT("$E$198"),5),2),"")</f>
        <v/>
      </c>
      <c r="T205" s="16" t="str">
        <f ca="1">IF(COUNTIF(INDIRECT("$F$198"),"*"&amp;$O$2&amp;"*")=1,LEFT(RIGHT(INDIRECT("$F$198"),5),2),"")</f>
        <v/>
      </c>
      <c r="U205" s="16" t="str">
        <f ca="1">IF(COUNTIF(INDIRECT("$G$198"),"*"&amp;$O$2&amp;"*")=1,LEFT(RIGHT(INDIRECT("$G$198"),5),2),"")</f>
        <v/>
      </c>
      <c r="V205" s="16" t="str">
        <f ca="1">IF(COUNTIF(INDIRECT("$H$198"),"*"&amp;$O$2&amp;"*")=1,LEFT(RIGHT(INDIRECT("$H$198"),5),2),"")</f>
        <v/>
      </c>
      <c r="W205" s="16" t="str">
        <f ca="1">IF(COUNTIF(INDIRECT("$I$198"),"*"&amp;$O$2&amp;"*")=1,LEFT(RIGHT(INDIRECT("$I$198"),5),2),"")</f>
        <v/>
      </c>
      <c r="X205" s="16" t="str">
        <f ca="1">IF(COUNTIF(INDIRECT("$J$198"),"*"&amp;$O$2&amp;"*")=1,LEFT(RIGHT(INDIRECT("$J$198"),5),2),"")</f>
        <v/>
      </c>
      <c r="Y205" s="16" t="str">
        <f ca="1">IF(COUNTIF(INDIRECT("$K$198"),"*"&amp;$O$2&amp;"*")=1,LEFT(RIGHT(INDIRECT("$K$198"),5),2),"")</f>
        <v/>
      </c>
      <c r="Z205" s="18" t="str">
        <f ca="1">IF(COUNTIF(INDIRECT("$L$198"),"*"&amp;$O$2&amp;"*")=1,LEFT(RIGHT(INDIRECT("$L$198"),5),2),"")</f>
        <v/>
      </c>
    </row>
    <row r="206" spans="1:26" ht="27">
      <c r="A206" s="23" t="s">
        <v>72</v>
      </c>
      <c r="B206" s="54">
        <f t="shared" si="7"/>
        <v>10</v>
      </c>
      <c r="C206" s="54">
        <v>225</v>
      </c>
      <c r="D206" s="54">
        <f t="shared" si="8"/>
        <v>2250</v>
      </c>
      <c r="E206" s="54"/>
      <c r="F206" s="15">
        <f t="shared" si="10"/>
        <v>10</v>
      </c>
      <c r="O206" t="str">
        <f ca="1">P206&amp;Q206&amp;R206&amp;S206&amp;T206&amp;U206&amp;V206&amp;W206&amp;X206&amp;Y206&amp;Z206</f>
        <v/>
      </c>
      <c r="P206" s="17" t="str">
        <f ca="1">IF(COUNTIF(INDIRECT("B199"),"*"&amp;$O$2&amp;"*")=1,LEFT(RIGHT(INDIRECT("$B$199"),5),2),"")</f>
        <v/>
      </c>
      <c r="Q206" s="16" t="str">
        <f ca="1">IF(COUNTIF(INDIRECT("$C$199"),"*"&amp;$O$2&amp;"*")=1,LEFT(RIGHT(INDIRECT("$C$199"),5),2),"")</f>
        <v/>
      </c>
      <c r="R206" s="16" t="str">
        <f ca="1">IF(COUNTIF(INDIRECT("$D$199"),"*"&amp;$O$2&amp;"*")=1,LEFT(RIGHT(INDIRECT("$D$199"),5),2),"")</f>
        <v/>
      </c>
      <c r="S206" s="16" t="str">
        <f ca="1">IF(COUNTIF(INDIRECT("$E$199"),"*"&amp;$O$2&amp;"*")=1,LEFT(RIGHT(INDIRECT("$E$199"),5),2),"")</f>
        <v/>
      </c>
      <c r="T206" s="16" t="str">
        <f ca="1">IF(COUNTIF(INDIRECT("$F$199"),"*"&amp;$O$2&amp;"*")=1,LEFT(RIGHT(INDIRECT("$F$199"),5),2),"")</f>
        <v/>
      </c>
      <c r="U206" s="16" t="str">
        <f ca="1">IF(COUNTIF(INDIRECT("$G$199"),"*"&amp;$O$2&amp;"*")=1,LEFT(RIGHT(INDIRECT("$G$199"),5),2),"")</f>
        <v/>
      </c>
      <c r="V206" s="16" t="str">
        <f ca="1">IF(COUNTIF(INDIRECT("$H$199"),"*"&amp;$O$2&amp;"*")=1,LEFT(RIGHT(INDIRECT("$H$199"),5),2),"")</f>
        <v/>
      </c>
      <c r="W206" s="16" t="str">
        <f ca="1">IF(COUNTIF(INDIRECT("$I$199"),"*"&amp;$O$2&amp;"*")=1,LEFT(RIGHT(INDIRECT("$I$199"),5),2),"")</f>
        <v/>
      </c>
      <c r="X206" s="16" t="str">
        <f ca="1">IF(COUNTIF(INDIRECT("$J$199"),"*"&amp;$O$2&amp;"*")=1,LEFT(RIGHT(INDIRECT("$J$199"),5),2),"")</f>
        <v/>
      </c>
      <c r="Y206" s="16" t="str">
        <f ca="1">IF(COUNTIF(INDIRECT("$K$199"),"*"&amp;$O$2&amp;"*")=1,LEFT(RIGHT(INDIRECT("$K$199"),5),2),"")</f>
        <v/>
      </c>
      <c r="Z206" s="18" t="str">
        <f ca="1">IF(COUNTIF(INDIRECT("$L$199"),"*"&amp;$O$2&amp;"*")=1,LEFT(RIGHT(INDIRECT("$L$199"),5),2),"")</f>
        <v/>
      </c>
    </row>
    <row r="207" spans="1:26" ht="27">
      <c r="A207" s="23" t="s">
        <v>71</v>
      </c>
      <c r="B207" s="54">
        <f t="shared" si="7"/>
        <v>11</v>
      </c>
      <c r="C207" s="54">
        <v>225</v>
      </c>
      <c r="D207" s="54">
        <f t="shared" si="8"/>
        <v>2475</v>
      </c>
      <c r="E207" s="54"/>
      <c r="F207" s="15">
        <f t="shared" si="10"/>
        <v>11</v>
      </c>
      <c r="O207" t="str">
        <f ca="1">P207&amp;Q207&amp;R207&amp;S207&amp;T207&amp;U207&amp;V207&amp;W207&amp;X207&amp;Y207&amp;Z207</f>
        <v/>
      </c>
      <c r="P207" s="17" t="str">
        <f ca="1">IF(COUNTIF(INDIRECT("B200"),"*"&amp;$O$2&amp;"*")=1,LEFT(RIGHT(INDIRECT("$B$200"),5),2),"")</f>
        <v/>
      </c>
      <c r="Q207" s="16" t="str">
        <f ca="1">IF(COUNTIF(INDIRECT("$C$200"),"*"&amp;$O$2&amp;"*")=1,LEFT(RIGHT(INDIRECT("$C$200"),5),2),"")</f>
        <v/>
      </c>
      <c r="R207" s="16" t="str">
        <f ca="1">IF(COUNTIF(INDIRECT("$D$200"),"*"&amp;$O$2&amp;"*")=1,LEFT(RIGHT(INDIRECT("$D$200"),5),2),"")</f>
        <v/>
      </c>
      <c r="S207" s="16" t="str">
        <f ca="1">IF(COUNTIF(INDIRECT("$E$200"),"*"&amp;$O$2&amp;"*")=1,LEFT(RIGHT(INDIRECT("$E$200"),5),2),"")</f>
        <v/>
      </c>
      <c r="T207" s="16" t="str">
        <f ca="1">IF(COUNTIF(INDIRECT("$F$200"),"*"&amp;$O$2&amp;"*")=1,LEFT(RIGHT(INDIRECT("$F$200"),5),2),"")</f>
        <v/>
      </c>
      <c r="U207" s="16" t="str">
        <f ca="1">IF(COUNTIF(INDIRECT("$G$200"),"*"&amp;$O$2&amp;"*")=1,LEFT(RIGHT(INDIRECT("$G$200"),5),2),"")</f>
        <v/>
      </c>
      <c r="V207" s="16" t="str">
        <f ca="1">IF(COUNTIF(INDIRECT("$H$200"),"*"&amp;$O$2&amp;"*")=1,LEFT(RIGHT(INDIRECT("$H$200"),5),2),"")</f>
        <v/>
      </c>
      <c r="W207" s="16" t="str">
        <f ca="1">IF(COUNTIF(INDIRECT("$I$200"),"*"&amp;$O$2&amp;"*")=1,LEFT(RIGHT(INDIRECT("$I$200"),5),2),"")</f>
        <v/>
      </c>
      <c r="X207" s="16" t="str">
        <f ca="1">IF(COUNTIF(INDIRECT("$J$200"),"*"&amp;$O$2&amp;"*")=1,LEFT(RIGHT(INDIRECT("$J$200"),5),2),"")</f>
        <v/>
      </c>
      <c r="Y207" s="16" t="str">
        <f ca="1">IF(COUNTIF(INDIRECT("$K$200"),"*"&amp;$O$2&amp;"*")=1,LEFT(RIGHT(INDIRECT("$K$200"),5),2),"")</f>
        <v/>
      </c>
      <c r="Z207" s="18" t="str">
        <f ca="1">IF(COUNTIF(INDIRECT("$L$200"),"*"&amp;$O$2&amp;"*")=1,LEFT(RIGHT(INDIRECT("$L$200"),5),2),"")</f>
        <v/>
      </c>
    </row>
    <row r="208" spans="1:26" ht="27">
      <c r="A208" s="23" t="s">
        <v>74</v>
      </c>
      <c r="B208" s="54">
        <f t="shared" si="7"/>
        <v>8</v>
      </c>
      <c r="C208" s="54">
        <v>226</v>
      </c>
      <c r="D208" s="54">
        <f t="shared" si="8"/>
        <v>1808</v>
      </c>
      <c r="E208" s="54"/>
      <c r="F208" s="15">
        <f t="shared" si="10"/>
        <v>8</v>
      </c>
      <c r="O208" t="str">
        <f ca="1">P208&amp;Q208&amp;R208&amp;S208&amp;T208&amp;U208&amp;V208&amp;W208&amp;X208&amp;Y208&amp;Z208</f>
        <v/>
      </c>
      <c r="P208" s="17" t="str">
        <f ca="1">IF(COUNTIF(INDIRECT("B201"),"*"&amp;$O$2&amp;"*")=1,LEFT(RIGHT(INDIRECT("$B$201"),5),2),"")</f>
        <v/>
      </c>
      <c r="Q208" s="16" t="str">
        <f ca="1">IF(COUNTIF(INDIRECT("$C$201"),"*"&amp;$O$2&amp;"*")=1,LEFT(RIGHT(INDIRECT("$C$201"),5),2),"")</f>
        <v/>
      </c>
      <c r="R208" s="16" t="str">
        <f ca="1">IF(COUNTIF(INDIRECT("$D$201"),"*"&amp;$O$2&amp;"*")=1,LEFT(RIGHT(INDIRECT("$D$201"),5),2),"")</f>
        <v/>
      </c>
      <c r="S208" s="16" t="str">
        <f ca="1">IF(COUNTIF(INDIRECT("$E$201"),"*"&amp;$O$2&amp;"*")=1,LEFT(RIGHT(INDIRECT("$E$201"),5),2),"")</f>
        <v/>
      </c>
      <c r="T208" s="16" t="str">
        <f ca="1">IF(COUNTIF(INDIRECT("$F$201"),"*"&amp;$O$2&amp;"*")=1,LEFT(RIGHT(INDIRECT("$F$201"),5),2),"")</f>
        <v/>
      </c>
      <c r="U208" s="16" t="str">
        <f ca="1">IF(COUNTIF(INDIRECT("$G$201"),"*"&amp;$O$2&amp;"*")=1,LEFT(RIGHT(INDIRECT("$G$201"),5),2),"")</f>
        <v/>
      </c>
      <c r="V208" s="16" t="str">
        <f ca="1">IF(COUNTIF(INDIRECT("$H$201"),"*"&amp;$O$2&amp;"*")=1,LEFT(RIGHT(INDIRECT("$H$201"),5),2),"")</f>
        <v/>
      </c>
      <c r="W208" s="16" t="str">
        <f ca="1">IF(COUNTIF(INDIRECT("$I$201"),"*"&amp;$O$2&amp;"*")=1,LEFT(RIGHT(INDIRECT("$I$201"),5),2),"")</f>
        <v/>
      </c>
      <c r="X208" s="16" t="str">
        <f ca="1">IF(COUNTIF(INDIRECT("$J$201"),"*"&amp;$O$2&amp;"*")=1,LEFT(RIGHT(INDIRECT("$J$201"),5),2),"")</f>
        <v/>
      </c>
      <c r="Y208" s="16" t="str">
        <f ca="1">IF(COUNTIF(INDIRECT("$K$201"),"*"&amp;$O$2&amp;"*")=1,LEFT(RIGHT(INDIRECT("$K$201"),5),2),"")</f>
        <v/>
      </c>
      <c r="Z208" s="18" t="str">
        <f ca="1">IF(COUNTIF(INDIRECT("$L$201"),"*"&amp;$O$2&amp;"*")=1,LEFT(RIGHT(INDIRECT("$L$201"),5),2),"")</f>
        <v/>
      </c>
    </row>
    <row r="209" spans="1:6">
      <c r="A209" s="22" t="s">
        <v>22</v>
      </c>
      <c r="B209" s="54">
        <f t="shared" si="7"/>
        <v>0</v>
      </c>
      <c r="C209" s="54">
        <v>200</v>
      </c>
      <c r="D209" s="54">
        <f t="shared" si="8"/>
        <v>0</v>
      </c>
      <c r="E209" s="54"/>
      <c r="F209" s="15">
        <f t="shared" si="10"/>
        <v>0</v>
      </c>
    </row>
    <row r="210" spans="1:6">
      <c r="A210" s="91" t="s">
        <v>83</v>
      </c>
      <c r="B210" s="54">
        <f t="shared" si="7"/>
        <v>0</v>
      </c>
      <c r="C210" s="54">
        <v>200</v>
      </c>
      <c r="D210" s="54">
        <f t="shared" si="8"/>
        <v>0</v>
      </c>
      <c r="E210" s="54"/>
      <c r="F210" s="15">
        <f t="shared" si="10"/>
        <v>0</v>
      </c>
    </row>
    <row r="211" spans="1:6">
      <c r="A211" s="92" t="s">
        <v>85</v>
      </c>
      <c r="B211" s="54">
        <f t="shared" si="7"/>
        <v>0</v>
      </c>
      <c r="C211" s="54">
        <v>200</v>
      </c>
      <c r="D211" s="54">
        <f t="shared" si="8"/>
        <v>0</v>
      </c>
      <c r="E211" s="54"/>
      <c r="F211" s="15">
        <f t="shared" si="10"/>
        <v>0</v>
      </c>
    </row>
    <row r="212" spans="1:6">
      <c r="A212" s="92" t="s">
        <v>89</v>
      </c>
      <c r="B212" s="54">
        <f t="shared" si="7"/>
        <v>0</v>
      </c>
      <c r="C212" s="54">
        <v>200</v>
      </c>
      <c r="D212" s="54">
        <f t="shared" si="8"/>
        <v>0</v>
      </c>
      <c r="E212" s="54"/>
      <c r="F212" s="15">
        <f t="shared" si="10"/>
        <v>0</v>
      </c>
    </row>
    <row r="213" spans="1:6">
      <c r="A213" s="81" t="s">
        <v>27</v>
      </c>
      <c r="B213" s="54">
        <f t="shared" si="7"/>
        <v>7</v>
      </c>
      <c r="C213" s="54">
        <v>225</v>
      </c>
      <c r="D213" s="54">
        <f t="shared" si="8"/>
        <v>1575</v>
      </c>
      <c r="E213" s="54"/>
      <c r="F213" s="15">
        <f t="shared" si="10"/>
        <v>7</v>
      </c>
    </row>
    <row r="214" spans="1:6">
      <c r="A214" s="82" t="s">
        <v>25</v>
      </c>
      <c r="B214" s="54">
        <f t="shared" si="7"/>
        <v>0</v>
      </c>
      <c r="C214" s="54">
        <v>240</v>
      </c>
      <c r="D214" s="54">
        <f t="shared" si="8"/>
        <v>0</v>
      </c>
      <c r="E214" s="54"/>
      <c r="F214" s="15">
        <f t="shared" si="10"/>
        <v>0</v>
      </c>
    </row>
    <row r="215" spans="1:6">
      <c r="A215" s="83" t="s">
        <v>19</v>
      </c>
      <c r="B215" s="54">
        <f t="shared" si="7"/>
        <v>0</v>
      </c>
      <c r="C215" s="54">
        <v>200</v>
      </c>
      <c r="D215" s="54">
        <f t="shared" si="8"/>
        <v>0</v>
      </c>
      <c r="E215" s="54"/>
      <c r="F215" s="15">
        <f t="shared" si="10"/>
        <v>0</v>
      </c>
    </row>
    <row r="216" spans="1:6">
      <c r="A216" s="83" t="s">
        <v>32</v>
      </c>
      <c r="B216" s="54">
        <f t="shared" si="7"/>
        <v>0</v>
      </c>
      <c r="C216" s="54">
        <v>200</v>
      </c>
      <c r="D216" s="54">
        <f t="shared" si="8"/>
        <v>0</v>
      </c>
      <c r="E216" s="54"/>
      <c r="F216" s="15">
        <f t="shared" si="10"/>
        <v>0</v>
      </c>
    </row>
    <row r="217" spans="1:6">
      <c r="A217" s="83" t="s">
        <v>28</v>
      </c>
      <c r="B217" s="54">
        <f t="shared" si="7"/>
        <v>0</v>
      </c>
      <c r="C217" s="54">
        <v>200</v>
      </c>
      <c r="D217" s="54">
        <f t="shared" si="8"/>
        <v>0</v>
      </c>
      <c r="E217" s="54"/>
      <c r="F217" s="15">
        <f t="shared" si="10"/>
        <v>0</v>
      </c>
    </row>
    <row r="218" spans="1:6">
      <c r="A218" s="83" t="s">
        <v>20</v>
      </c>
      <c r="B218" s="54">
        <f t="shared" si="7"/>
        <v>0</v>
      </c>
      <c r="C218" s="54">
        <v>200</v>
      </c>
      <c r="D218" s="54">
        <f t="shared" si="8"/>
        <v>0</v>
      </c>
      <c r="E218" s="54"/>
      <c r="F218" s="15">
        <f t="shared" si="10"/>
        <v>0</v>
      </c>
    </row>
    <row r="219" spans="1:6">
      <c r="A219" s="83" t="s">
        <v>24</v>
      </c>
      <c r="B219" s="54">
        <f t="shared" si="7"/>
        <v>0</v>
      </c>
      <c r="C219" s="54">
        <v>200</v>
      </c>
      <c r="D219" s="54">
        <f t="shared" si="8"/>
        <v>0</v>
      </c>
      <c r="E219" s="54"/>
      <c r="F219" s="15">
        <f t="shared" si="10"/>
        <v>0</v>
      </c>
    </row>
    <row r="220" spans="1:6">
      <c r="A220" s="63" t="s">
        <v>84</v>
      </c>
      <c r="B220" s="54">
        <f t="shared" si="7"/>
        <v>0</v>
      </c>
      <c r="C220" s="54">
        <v>160</v>
      </c>
      <c r="D220" s="54">
        <f t="shared" si="8"/>
        <v>0</v>
      </c>
      <c r="E220" s="54"/>
      <c r="F220" s="15">
        <f t="shared" si="10"/>
        <v>0</v>
      </c>
    </row>
    <row r="221" spans="1:6">
      <c r="A221" s="85" t="s">
        <v>76</v>
      </c>
      <c r="B221" s="54">
        <f t="shared" si="7"/>
        <v>0</v>
      </c>
      <c r="C221" s="54">
        <v>225</v>
      </c>
      <c r="D221" s="54">
        <f t="shared" si="8"/>
        <v>0</v>
      </c>
      <c r="E221" s="54"/>
      <c r="F221" s="15">
        <f t="shared" si="10"/>
        <v>0</v>
      </c>
    </row>
    <row r="222" spans="1:6">
      <c r="A222" s="85" t="s">
        <v>79</v>
      </c>
      <c r="B222" s="54">
        <f t="shared" si="7"/>
        <v>0</v>
      </c>
      <c r="C222" s="54">
        <v>240</v>
      </c>
      <c r="D222" s="54">
        <f t="shared" si="8"/>
        <v>0</v>
      </c>
      <c r="E222" s="54"/>
      <c r="F222" s="15">
        <f t="shared" si="10"/>
        <v>0</v>
      </c>
    </row>
    <row r="223" spans="1:6">
      <c r="A223" s="85" t="s">
        <v>65</v>
      </c>
      <c r="B223" s="54">
        <f t="shared" si="7"/>
        <v>0</v>
      </c>
      <c r="C223" s="54">
        <v>241</v>
      </c>
      <c r="D223" s="54">
        <f t="shared" si="8"/>
        <v>0</v>
      </c>
      <c r="E223" s="54"/>
      <c r="F223" s="15">
        <f t="shared" si="10"/>
        <v>0</v>
      </c>
    </row>
    <row r="224" spans="1:6">
      <c r="A224" s="72" t="s">
        <v>63</v>
      </c>
      <c r="B224" s="54">
        <f t="shared" si="7"/>
        <v>0</v>
      </c>
      <c r="C224" s="54">
        <v>300</v>
      </c>
      <c r="D224" s="54">
        <f t="shared" si="8"/>
        <v>0</v>
      </c>
      <c r="E224" s="54"/>
      <c r="F224" s="15">
        <f t="shared" si="10"/>
        <v>0</v>
      </c>
    </row>
    <row r="225" spans="1:6">
      <c r="A225" s="72" t="s">
        <v>68</v>
      </c>
      <c r="B225" s="54">
        <f t="shared" si="7"/>
        <v>0</v>
      </c>
      <c r="C225" s="54">
        <v>300</v>
      </c>
      <c r="D225" s="54">
        <f t="shared" si="8"/>
        <v>0</v>
      </c>
      <c r="E225" s="54"/>
      <c r="F225" s="15">
        <f t="shared" si="10"/>
        <v>0</v>
      </c>
    </row>
    <row r="226" spans="1:6">
      <c r="A226" s="87" t="s">
        <v>64</v>
      </c>
      <c r="B226" s="54">
        <f t="shared" si="7"/>
        <v>0</v>
      </c>
      <c r="C226" s="54">
        <v>300</v>
      </c>
      <c r="D226" s="54">
        <f t="shared" si="8"/>
        <v>0</v>
      </c>
      <c r="E226" s="54"/>
      <c r="F226" s="15">
        <f t="shared" si="10"/>
        <v>0</v>
      </c>
    </row>
    <row r="227" spans="1:6">
      <c r="A227" s="84" t="s">
        <v>31</v>
      </c>
      <c r="B227" s="54">
        <f t="shared" si="7"/>
        <v>1</v>
      </c>
      <c r="C227" s="54">
        <v>200</v>
      </c>
      <c r="D227" s="54">
        <f t="shared" si="8"/>
        <v>200</v>
      </c>
      <c r="E227" s="54"/>
      <c r="F227" s="15">
        <f t="shared" si="10"/>
        <v>1</v>
      </c>
    </row>
    <row r="228" spans="1:6">
      <c r="A228" s="84" t="s">
        <v>38</v>
      </c>
      <c r="B228" s="54">
        <f t="shared" si="7"/>
        <v>0</v>
      </c>
      <c r="C228" s="54">
        <v>200</v>
      </c>
      <c r="D228" s="54">
        <f t="shared" si="8"/>
        <v>0</v>
      </c>
      <c r="E228" s="54"/>
      <c r="F228" s="15">
        <f t="shared" si="10"/>
        <v>0</v>
      </c>
    </row>
    <row r="229" spans="1:6">
      <c r="A229" s="21" t="s">
        <v>26</v>
      </c>
      <c r="B229" s="54">
        <f t="shared" si="7"/>
        <v>0</v>
      </c>
      <c r="C229" s="54">
        <v>200</v>
      </c>
      <c r="D229" s="54">
        <f t="shared" si="8"/>
        <v>0</v>
      </c>
      <c r="E229" s="54"/>
      <c r="F229" s="15">
        <f t="shared" si="10"/>
        <v>0</v>
      </c>
    </row>
    <row r="230" spans="1:6">
      <c r="A230" s="21" t="s">
        <v>82</v>
      </c>
      <c r="B230" s="54">
        <f t="shared" si="7"/>
        <v>0</v>
      </c>
      <c r="C230" s="54">
        <v>200</v>
      </c>
      <c r="D230" s="54">
        <f t="shared" si="8"/>
        <v>0</v>
      </c>
      <c r="E230" s="54"/>
      <c r="F230" s="15">
        <f t="shared" si="10"/>
        <v>0</v>
      </c>
    </row>
    <row r="231" spans="1:6">
      <c r="A231" s="21" t="s">
        <v>21</v>
      </c>
      <c r="B231" s="54">
        <f t="shared" si="7"/>
        <v>0</v>
      </c>
      <c r="C231" s="54">
        <v>200</v>
      </c>
      <c r="D231" s="54">
        <f t="shared" si="8"/>
        <v>0</v>
      </c>
      <c r="E231" s="54"/>
      <c r="F231" s="15">
        <f t="shared" si="10"/>
        <v>0</v>
      </c>
    </row>
    <row r="232" spans="1:6">
      <c r="A232" s="68" t="s">
        <v>67</v>
      </c>
      <c r="B232" s="54">
        <f t="shared" si="7"/>
        <v>0</v>
      </c>
      <c r="C232" s="54">
        <v>200</v>
      </c>
      <c r="D232" s="54">
        <f t="shared" si="8"/>
        <v>0</v>
      </c>
      <c r="E232" s="54"/>
      <c r="F232" s="15">
        <f t="shared" si="10"/>
        <v>0</v>
      </c>
    </row>
    <row r="233" spans="1:6">
      <c r="A233" s="68" t="s">
        <v>78</v>
      </c>
      <c r="B233" s="54">
        <f t="shared" si="7"/>
        <v>0</v>
      </c>
      <c r="C233" s="54">
        <v>201</v>
      </c>
      <c r="D233" s="54">
        <f t="shared" si="8"/>
        <v>0</v>
      </c>
      <c r="E233" s="54"/>
      <c r="F233" s="15">
        <f t="shared" si="10"/>
        <v>0</v>
      </c>
    </row>
    <row r="234" spans="1:6">
      <c r="A234" s="19" t="s">
        <v>34</v>
      </c>
      <c r="B234" s="54">
        <f t="shared" si="7"/>
        <v>0</v>
      </c>
      <c r="C234" s="54">
        <v>210</v>
      </c>
      <c r="D234" s="54">
        <f t="shared" si="8"/>
        <v>0</v>
      </c>
      <c r="E234" s="54"/>
      <c r="F234" s="15">
        <f t="shared" si="10"/>
        <v>0</v>
      </c>
    </row>
    <row r="235" spans="1:6">
      <c r="A235" s="56" t="s">
        <v>29</v>
      </c>
      <c r="B235" s="54">
        <f t="shared" ref="B235:B255" si="11">COUNTIF(B$1:L$198,A235)</f>
        <v>0</v>
      </c>
      <c r="C235" s="54">
        <v>210</v>
      </c>
      <c r="D235" s="54">
        <f t="shared" si="8"/>
        <v>0</v>
      </c>
      <c r="E235" s="54"/>
      <c r="F235" s="15">
        <f t="shared" si="10"/>
        <v>0</v>
      </c>
    </row>
    <row r="236" spans="1:6">
      <c r="A236" s="56" t="s">
        <v>30</v>
      </c>
      <c r="B236" s="54">
        <f t="shared" si="11"/>
        <v>0</v>
      </c>
      <c r="C236" s="54">
        <v>200</v>
      </c>
      <c r="D236" s="54">
        <f t="shared" si="8"/>
        <v>0</v>
      </c>
      <c r="E236" s="54"/>
      <c r="F236" s="15">
        <f t="shared" si="10"/>
        <v>0</v>
      </c>
    </row>
    <row r="237" spans="1:6">
      <c r="A237" s="86" t="s">
        <v>75</v>
      </c>
      <c r="B237" s="54">
        <f t="shared" si="11"/>
        <v>0</v>
      </c>
      <c r="C237" s="54">
        <v>255</v>
      </c>
      <c r="D237" s="54">
        <f t="shared" si="8"/>
        <v>0</v>
      </c>
      <c r="E237" s="54"/>
      <c r="F237" s="15">
        <f t="shared" si="10"/>
        <v>0</v>
      </c>
    </row>
    <row r="238" spans="1:6">
      <c r="A238" s="67" t="s">
        <v>56</v>
      </c>
      <c r="B238" s="54">
        <f t="shared" si="11"/>
        <v>0</v>
      </c>
      <c r="C238" s="54">
        <v>360</v>
      </c>
      <c r="D238" s="54">
        <f t="shared" si="8"/>
        <v>0</v>
      </c>
      <c r="E238" s="54"/>
      <c r="F238" s="15">
        <f t="shared" si="10"/>
        <v>0</v>
      </c>
    </row>
    <row r="239" spans="1:6">
      <c r="A239" s="58" t="s">
        <v>55</v>
      </c>
      <c r="B239" s="54">
        <f t="shared" si="11"/>
        <v>0</v>
      </c>
      <c r="C239" s="54">
        <v>255</v>
      </c>
      <c r="D239" s="54">
        <f t="shared" si="8"/>
        <v>0</v>
      </c>
      <c r="E239" s="54"/>
      <c r="F239" s="15">
        <f t="shared" si="10"/>
        <v>0</v>
      </c>
    </row>
    <row r="240" spans="1:6">
      <c r="A240" s="93" t="s">
        <v>88</v>
      </c>
      <c r="B240" s="54">
        <f t="shared" si="11"/>
        <v>0</v>
      </c>
      <c r="C240" s="54">
        <v>190</v>
      </c>
      <c r="D240" s="54">
        <f t="shared" si="8"/>
        <v>0</v>
      </c>
      <c r="E240" s="54"/>
      <c r="F240" s="15">
        <f t="shared" si="10"/>
        <v>0</v>
      </c>
    </row>
    <row r="241" spans="1:6">
      <c r="A241" s="61" t="s">
        <v>54</v>
      </c>
      <c r="B241" s="54">
        <f t="shared" si="11"/>
        <v>0</v>
      </c>
      <c r="C241" s="54">
        <v>240</v>
      </c>
      <c r="D241" s="54">
        <f t="shared" si="8"/>
        <v>0</v>
      </c>
      <c r="E241" s="54"/>
      <c r="F241" s="15">
        <f t="shared" si="10"/>
        <v>0</v>
      </c>
    </row>
    <row r="242" spans="1:6">
      <c r="A242" s="61" t="s">
        <v>53</v>
      </c>
      <c r="B242" s="54">
        <f t="shared" si="11"/>
        <v>0</v>
      </c>
      <c r="C242" s="54">
        <v>210</v>
      </c>
      <c r="D242" s="54">
        <f t="shared" si="8"/>
        <v>0</v>
      </c>
      <c r="E242" s="54"/>
      <c r="F242" s="15">
        <f t="shared" si="10"/>
        <v>0</v>
      </c>
    </row>
    <row r="243" spans="1:6">
      <c r="A243" s="61" t="s">
        <v>50</v>
      </c>
      <c r="B243" s="54">
        <f t="shared" si="11"/>
        <v>0</v>
      </c>
      <c r="C243" s="54">
        <v>210</v>
      </c>
      <c r="D243" s="54">
        <f t="shared" si="8"/>
        <v>0</v>
      </c>
      <c r="E243" s="54"/>
      <c r="F243" s="15">
        <f t="shared" si="10"/>
        <v>0</v>
      </c>
    </row>
    <row r="244" spans="1:6">
      <c r="A244" s="61" t="s">
        <v>66</v>
      </c>
      <c r="B244" s="54">
        <f t="shared" si="11"/>
        <v>0</v>
      </c>
      <c r="C244" s="54">
        <v>210</v>
      </c>
      <c r="D244" s="54">
        <f t="shared" si="8"/>
        <v>0</v>
      </c>
      <c r="E244" s="54"/>
      <c r="F244" s="15">
        <f t="shared" si="10"/>
        <v>0</v>
      </c>
    </row>
    <row r="245" spans="1:6">
      <c r="A245" s="61" t="s">
        <v>52</v>
      </c>
      <c r="B245" s="54">
        <f t="shared" si="11"/>
        <v>0</v>
      </c>
      <c r="C245" s="54">
        <v>225</v>
      </c>
      <c r="D245" s="54">
        <f t="shared" si="8"/>
        <v>0</v>
      </c>
      <c r="E245" s="54"/>
      <c r="F245" s="15">
        <f t="shared" si="10"/>
        <v>0</v>
      </c>
    </row>
    <row r="246" spans="1:6">
      <c r="A246" s="66" t="s">
        <v>61</v>
      </c>
      <c r="B246" s="54">
        <f t="shared" si="11"/>
        <v>0</v>
      </c>
      <c r="C246" s="54">
        <v>255</v>
      </c>
      <c r="D246" s="54">
        <f t="shared" si="8"/>
        <v>0</v>
      </c>
      <c r="E246" s="54"/>
      <c r="F246" s="15">
        <f t="shared" si="10"/>
        <v>0</v>
      </c>
    </row>
    <row r="247" spans="1:6">
      <c r="A247" s="66" t="s">
        <v>62</v>
      </c>
      <c r="B247" s="54">
        <f t="shared" si="11"/>
        <v>0</v>
      </c>
      <c r="C247" s="54">
        <v>255</v>
      </c>
      <c r="D247" s="54">
        <f t="shared" si="8"/>
        <v>0</v>
      </c>
      <c r="E247" s="54"/>
      <c r="F247" s="15">
        <f t="shared" si="10"/>
        <v>0</v>
      </c>
    </row>
    <row r="248" spans="1:6">
      <c r="A248" s="66" t="s">
        <v>60</v>
      </c>
      <c r="B248" s="54">
        <f t="shared" si="11"/>
        <v>0</v>
      </c>
      <c r="C248" s="54">
        <v>180</v>
      </c>
      <c r="D248" s="54">
        <f t="shared" si="8"/>
        <v>0</v>
      </c>
      <c r="E248" s="54"/>
      <c r="F248" s="15">
        <f t="shared" si="10"/>
        <v>0</v>
      </c>
    </row>
    <row r="249" spans="1:6">
      <c r="A249" s="73" t="s">
        <v>70</v>
      </c>
      <c r="B249" s="54">
        <f t="shared" si="11"/>
        <v>0</v>
      </c>
      <c r="C249" s="54">
        <v>270</v>
      </c>
      <c r="D249" s="54">
        <f t="shared" si="8"/>
        <v>0</v>
      </c>
      <c r="E249" s="54"/>
      <c r="F249" s="15">
        <f t="shared" si="10"/>
        <v>0</v>
      </c>
    </row>
    <row r="250" spans="1:6">
      <c r="A250" s="91" t="s">
        <v>83</v>
      </c>
      <c r="B250" s="54">
        <f t="shared" si="11"/>
        <v>0</v>
      </c>
      <c r="C250" s="54">
        <v>225</v>
      </c>
      <c r="D250" s="54">
        <f t="shared" si="8"/>
        <v>0</v>
      </c>
      <c r="E250" s="54"/>
      <c r="F250" s="15">
        <f t="shared" si="10"/>
        <v>0</v>
      </c>
    </row>
    <row r="251" spans="1:6">
      <c r="A251" s="58" t="s">
        <v>87</v>
      </c>
      <c r="B251" s="54">
        <f t="shared" si="11"/>
        <v>0</v>
      </c>
      <c r="C251" s="54">
        <v>225</v>
      </c>
      <c r="D251" s="54">
        <f t="shared" si="8"/>
        <v>0</v>
      </c>
    </row>
    <row r="252" spans="1:6">
      <c r="A252" s="58" t="s">
        <v>51</v>
      </c>
      <c r="B252" s="54">
        <f t="shared" si="11"/>
        <v>0</v>
      </c>
      <c r="C252" s="54">
        <v>200</v>
      </c>
      <c r="D252" s="54">
        <f t="shared" si="8"/>
        <v>0</v>
      </c>
    </row>
    <row r="253" spans="1:6">
      <c r="A253" s="65" t="s">
        <v>33</v>
      </c>
      <c r="B253" s="54">
        <f t="shared" si="11"/>
        <v>0</v>
      </c>
      <c r="C253" s="54">
        <v>200</v>
      </c>
      <c r="D253" s="54">
        <f t="shared" si="8"/>
        <v>0</v>
      </c>
    </row>
    <row r="254" spans="1:6">
      <c r="A254" s="94" t="s">
        <v>23</v>
      </c>
      <c r="B254" s="54">
        <f t="shared" si="11"/>
        <v>0</v>
      </c>
      <c r="C254" s="54">
        <v>200</v>
      </c>
      <c r="D254" s="54">
        <f t="shared" si="8"/>
        <v>0</v>
      </c>
    </row>
    <row r="255" spans="1:6" ht="27">
      <c r="A255" s="27" t="s">
        <v>39</v>
      </c>
      <c r="B255" s="54">
        <f t="shared" si="11"/>
        <v>1</v>
      </c>
      <c r="C255" s="54">
        <v>200</v>
      </c>
      <c r="D255" s="54">
        <f t="shared" si="8"/>
        <v>200</v>
      </c>
    </row>
    <row r="257" spans="2:2">
      <c r="B257" s="54">
        <f>SUM(B203:B256)</f>
        <v>38</v>
      </c>
    </row>
  </sheetData>
  <protectedRanges>
    <protectedRange sqref="C144" name="区域1_19_1_3_4_1"/>
    <protectedRange sqref="C145" name="区域1_1_1_4_1_2_1_1"/>
    <protectedRange sqref="D151" name="区域1_19_1_3_5_1"/>
    <protectedRange sqref="C150" name="区域1_4_2_1_1_1"/>
    <protectedRange sqref="C151" name="区域1_1_1_5_1_1_1"/>
    <protectedRange sqref="D149 C148" name="区域1_2_1_6_1_1_2_7_1"/>
    <protectedRange sqref="C59" name="区域1_7_4_1_1_2" securityDescriptor=""/>
    <protectedRange sqref="F60" name="区域1_14_2_2" securityDescriptor=""/>
    <protectedRange sqref="C57 C105" name="区域1_1_1_4_1_2" securityDescriptor=""/>
    <protectedRange sqref="G55" name="区域1_11_1_1_7_2" securityDescriptor=""/>
    <protectedRange sqref="F57" name="区域1_5_3_2" securityDescriptor=""/>
    <protectedRange sqref="C54" name="区域1_12_2_1_1_3" securityDescriptor=""/>
    <protectedRange sqref="C56" name="区域1_19_1_3_2" securityDescriptor=""/>
    <protectedRange sqref="G61:G62" name="区域1_13_2_1_2" securityDescriptor=""/>
    <protectedRange sqref="E56" name="区域1_12_2_1_1_2_2" securityDescriptor=""/>
    <protectedRange sqref="D21 D32 A253 D39" name="区域1_20_1_1_1_3"/>
    <protectedRange sqref="E4:E5 E15 E26 G33 C86 C60 C66 A220 B14" name="区域1_2_1_6_1_1_2_4_1_1"/>
    <protectedRange sqref="E12" name="区域1_2_1_6_1_1_2_4_2_2"/>
    <protectedRange sqref="C21 B7 C27 D34 B35 D77 D84 B54 C63 C69" name="区域1_19_1_3_4_1_3"/>
    <protectedRange sqref="C83" name="区域1_1_1_5_1_2_2" securityDescriptor=""/>
    <protectedRange sqref="C91" name="区域1_1_1_5_1_3_2" securityDescriptor=""/>
    <protectedRange sqref="C97 A209" name="区域1_1_1_5_1_4_2" securityDescriptor=""/>
    <protectedRange sqref="C6" name="区域1_2_1_6_1_1_2_4_1_2_1_1"/>
    <protectedRange sqref="D130" name="区域1_19_1_3_4"/>
    <protectedRange sqref="C131" name="区域1_1_1_4_1" securityDescriptor=""/>
    <protectedRange sqref="C134" name="区域1_2_1_6_1_1_2_4_1_2_1_3"/>
    <protectedRange sqref="C137 D136" name="区域1_19_1_3_4_2"/>
    <protectedRange sqref="C138" name="区域1_1_1_5_1" securityDescriptor=""/>
    <protectedRange sqref="D177 C183" name="区域1_2_1_6_1_1_2_4_1_2_1_4"/>
    <protectedRange sqref="B178 D186 C179" name="区域1_19_1_3_4_3"/>
    <protectedRange sqref="C185" name="区域1_4_2" securityDescriptor=""/>
    <protectedRange sqref="C186" name="区域1_1_1_5_1_1" securityDescriptor=""/>
    <protectedRange sqref="C180" name="区域1_1_1_4_1_1" securityDescriptor=""/>
    <protectedRange sqref="D11" name="区域1_20_1_1_1_3_1"/>
    <protectedRange sqref="D13" name="区域1_19_1_3_4_1_3_1"/>
    <protectedRange sqref="E17" name="区域1_2_1_6_1_1_2_4_1_1_1"/>
    <protectedRange sqref="C18" name="区域1_2_1_6_1_1_2_4_1_2_1_5"/>
    <protectedRange sqref="C20" name="区域1_4_2_1_4_1_2_1_2_3_1_2_2_2" securityDescriptor=""/>
  </protectedRanges>
  <mergeCells count="1">
    <mergeCell ref="A1:J1"/>
  </mergeCells>
  <phoneticPr fontId="20" type="noConversion"/>
  <conditionalFormatting sqref="M3:M199">
    <cfRule type="cellIs" dxfId="173" priority="93" stopIfTrue="1" operator="notBetween">
      <formula>0</formula>
      <formula>5</formula>
    </cfRule>
  </conditionalFormatting>
  <conditionalFormatting sqref="A2 A199:A201 A256:A1048576">
    <cfRule type="expression" dxfId="172" priority="94" stopIfTrue="1">
      <formula>NOT(ISERROR(SEARCH("“六”or“日”",A2)))</formula>
    </cfRule>
    <cfRule type="expression" dxfId="171" priority="95" stopIfTrue="1">
      <formula>"mod（$A:$J，7）=0"</formula>
    </cfRule>
  </conditionalFormatting>
  <conditionalFormatting sqref="A158 A181 A188 A192 A164:A166 A142:A151 A174:A175">
    <cfRule type="expression" dxfId="170" priority="91" stopIfTrue="1">
      <formula>NOT(ISERROR(SEARCH("“六”or“日”",A142)))</formula>
    </cfRule>
    <cfRule type="expression" dxfId="169" priority="92" stopIfTrue="1">
      <formula>"mod（$A:$J，7）=0"</formula>
    </cfRule>
  </conditionalFormatting>
  <conditionalFormatting sqref="A152">
    <cfRule type="expression" dxfId="168" priority="89" stopIfTrue="1">
      <formula>NOT(ISERROR(SEARCH("“六”or“日”",A152)))</formula>
    </cfRule>
    <cfRule type="expression" dxfId="167" priority="90" stopIfTrue="1">
      <formula>"mod（$A:$J，7）=0"</formula>
    </cfRule>
  </conditionalFormatting>
  <conditionalFormatting sqref="A159:A163">
    <cfRule type="containsText" dxfId="166" priority="85" operator="containsText" text="“六”or“日”">
      <formula>NOT(ISERROR(SEARCH("“六”or“日”",A159)))</formula>
    </cfRule>
    <cfRule type="expression" dxfId="165" priority="86">
      <formula>"mod（$A:$J，7）=0"</formula>
    </cfRule>
  </conditionalFormatting>
  <conditionalFormatting sqref="A153:A155 A157">
    <cfRule type="containsText" dxfId="164" priority="83" operator="containsText" text="“六”or“日”">
      <formula>NOT(ISERROR(SEARCH("“六”or“日”",A153)))</formula>
    </cfRule>
    <cfRule type="expression" dxfId="163" priority="84">
      <formula>"mod（$A:$J，7）=0"</formula>
    </cfRule>
  </conditionalFormatting>
  <conditionalFormatting sqref="A202 A227:A231 A234:A236 A213:A219">
    <cfRule type="expression" dxfId="162" priority="81" stopIfTrue="1">
      <formula>NOT(ISERROR(SEARCH("“六”or“日”",A202)))</formula>
    </cfRule>
    <cfRule type="expression" dxfId="161" priority="82" stopIfTrue="1">
      <formula>"mod（$A:$J，7）=0"</formula>
    </cfRule>
  </conditionalFormatting>
  <conditionalFormatting sqref="A85:A90 A78:A82 A92:A94 A3:A35 A37:A42 A44:A76 A99:A117 A119:A125">
    <cfRule type="expression" dxfId="160" priority="77" stopIfTrue="1">
      <formula>NOT(ISERROR(SEARCH("“六”or“日”",A3)))</formula>
    </cfRule>
    <cfRule type="expression" dxfId="159" priority="78" stopIfTrue="1">
      <formula>"mod（$A:$J，7）=0"</formula>
    </cfRule>
  </conditionalFormatting>
  <conditionalFormatting sqref="B50">
    <cfRule type="expression" dxfId="158" priority="75" stopIfTrue="1">
      <formula>NOT(ISERROR(SEARCH("“六”or“日”",B50)))</formula>
    </cfRule>
    <cfRule type="expression" dxfId="157" priority="76" stopIfTrue="1">
      <formula>"mod（$A:$J，7）=0"</formula>
    </cfRule>
  </conditionalFormatting>
  <conditionalFormatting sqref="A95:A98">
    <cfRule type="expression" dxfId="156" priority="73" stopIfTrue="1">
      <formula>NOT(ISERROR(SEARCH("“六”or“日”",A95)))</formula>
    </cfRule>
    <cfRule type="expression" dxfId="155" priority="74" stopIfTrue="1">
      <formula>"mod（$A:$J，7）=0"</formula>
    </cfRule>
  </conditionalFormatting>
  <conditionalFormatting sqref="B105">
    <cfRule type="expression" dxfId="154" priority="71" stopIfTrue="1">
      <formula>NOT(ISERROR(SEARCH("“六”or“日”",B105)))</formula>
    </cfRule>
    <cfRule type="expression" dxfId="153" priority="72" stopIfTrue="1">
      <formula>"mod（$A:$J，7）=0"</formula>
    </cfRule>
  </conditionalFormatting>
  <conditionalFormatting sqref="A84">
    <cfRule type="expression" dxfId="152" priority="67" stopIfTrue="1">
      <formula>NOT(ISERROR(SEARCH("“六”or“日”",A84)))</formula>
    </cfRule>
    <cfRule type="expression" dxfId="151" priority="68" stopIfTrue="1">
      <formula>"mod（$A:$J，7）=0"</formula>
    </cfRule>
  </conditionalFormatting>
  <conditionalFormatting sqref="A77">
    <cfRule type="expression" dxfId="150" priority="65" stopIfTrue="1">
      <formula>NOT(ISERROR(SEARCH("“六”or“日”",A77)))</formula>
    </cfRule>
    <cfRule type="expression" dxfId="149" priority="66" stopIfTrue="1">
      <formula>"mod（$A:$J，7）=0"</formula>
    </cfRule>
  </conditionalFormatting>
  <conditionalFormatting sqref="A91">
    <cfRule type="expression" dxfId="148" priority="63" stopIfTrue="1">
      <formula>NOT(ISERROR(SEARCH("“六”or“日”",A91)))</formula>
    </cfRule>
    <cfRule type="expression" dxfId="147" priority="64" stopIfTrue="1">
      <formula>"mod（$A:$J，7）=0"</formula>
    </cfRule>
  </conditionalFormatting>
  <conditionalFormatting sqref="B46">
    <cfRule type="expression" dxfId="146" priority="79" stopIfTrue="1">
      <formula>NOT(ISERROR(SEARCH("“六”or“日”",B46)))</formula>
    </cfRule>
    <cfRule type="expression" dxfId="145" priority="80" stopIfTrue="1">
      <formula>"mod（$A:$J，7）=0"</formula>
    </cfRule>
  </conditionalFormatting>
  <conditionalFormatting sqref="A36">
    <cfRule type="expression" dxfId="144" priority="61" stopIfTrue="1">
      <formula>NOT(ISERROR(SEARCH("“六”or“日”",A36)))</formula>
    </cfRule>
    <cfRule type="expression" dxfId="143" priority="62" stopIfTrue="1">
      <formula>"mod（$A:$J，7）=0"</formula>
    </cfRule>
  </conditionalFormatting>
  <conditionalFormatting sqref="A43">
    <cfRule type="expression" dxfId="142" priority="59" stopIfTrue="1">
      <formula>NOT(ISERROR(SEARCH("“六”or“日”",A43)))</formula>
    </cfRule>
    <cfRule type="expression" dxfId="141" priority="60" stopIfTrue="1">
      <formula>"mod（$A:$J，7）=0"</formula>
    </cfRule>
  </conditionalFormatting>
  <conditionalFormatting sqref="A126:A129">
    <cfRule type="expression" dxfId="140" priority="57" stopIfTrue="1">
      <formula>NOT(ISERROR(SEARCH("“六”or“日”",A126)))</formula>
    </cfRule>
    <cfRule type="expression" dxfId="139" priority="58" stopIfTrue="1">
      <formula>"mod（$A:$J，7）=0"</formula>
    </cfRule>
  </conditionalFormatting>
  <conditionalFormatting sqref="A131">
    <cfRule type="expression" dxfId="138" priority="55" stopIfTrue="1">
      <formula>NOT(ISERROR(SEARCH("“六”or“日”",A131)))</formula>
    </cfRule>
    <cfRule type="expression" dxfId="137" priority="56" stopIfTrue="1">
      <formula>"mod（$A:$J，7）=0"</formula>
    </cfRule>
  </conditionalFormatting>
  <conditionalFormatting sqref="A133:A137">
    <cfRule type="expression" dxfId="136" priority="53" stopIfTrue="1">
      <formula>NOT(ISERROR(SEARCH("“六”or“日”",A133)))</formula>
    </cfRule>
    <cfRule type="expression" dxfId="135" priority="54" stopIfTrue="1">
      <formula>"mod（$A:$J，7）=0"</formula>
    </cfRule>
  </conditionalFormatting>
  <conditionalFormatting sqref="A138">
    <cfRule type="expression" dxfId="134" priority="51" stopIfTrue="1">
      <formula>NOT(ISERROR(SEARCH("“六”or“日”",A138)))</formula>
    </cfRule>
    <cfRule type="expression" dxfId="133" priority="52" stopIfTrue="1">
      <formula>"mod（$A:$J，7）=0"</formula>
    </cfRule>
  </conditionalFormatting>
  <conditionalFormatting sqref="A132">
    <cfRule type="expression" dxfId="132" priority="49" stopIfTrue="1">
      <formula>NOT(ISERROR(SEARCH("“六”or“日”",A132)))</formula>
    </cfRule>
    <cfRule type="expression" dxfId="131" priority="50" stopIfTrue="1">
      <formula>"mod（$A:$J，7）=0"</formula>
    </cfRule>
  </conditionalFormatting>
  <conditionalFormatting sqref="A139">
    <cfRule type="expression" dxfId="130" priority="47" stopIfTrue="1">
      <formula>NOT(ISERROR(SEARCH("“六”or“日”",A139)))</formula>
    </cfRule>
    <cfRule type="expression" dxfId="129" priority="48" stopIfTrue="1">
      <formula>"mod（$A:$J，7）=0"</formula>
    </cfRule>
  </conditionalFormatting>
  <conditionalFormatting sqref="A176:A179">
    <cfRule type="expression" dxfId="128" priority="45" stopIfTrue="1">
      <formula>NOT(ISERROR(SEARCH("“六”or“日”",A176)))</formula>
    </cfRule>
    <cfRule type="expression" dxfId="127" priority="46" stopIfTrue="1">
      <formula>"mod（$A:$J，7）=0"</formula>
    </cfRule>
  </conditionalFormatting>
  <conditionalFormatting sqref="A180">
    <cfRule type="expression" dxfId="126" priority="43" stopIfTrue="1">
      <formula>NOT(ISERROR(SEARCH("“六”or“日”",A180)))</formula>
    </cfRule>
    <cfRule type="expression" dxfId="125" priority="44" stopIfTrue="1">
      <formula>"mod（$A:$J，7）=0"</formula>
    </cfRule>
  </conditionalFormatting>
  <conditionalFormatting sqref="A182:A185">
    <cfRule type="expression" dxfId="124" priority="41" stopIfTrue="1">
      <formula>NOT(ISERROR(SEARCH("“六”or“日”",A182)))</formula>
    </cfRule>
    <cfRule type="expression" dxfId="123" priority="42" stopIfTrue="1">
      <formula>"mod（$A:$J，7）=0"</formula>
    </cfRule>
  </conditionalFormatting>
  <conditionalFormatting sqref="A187">
    <cfRule type="expression" dxfId="122" priority="39" stopIfTrue="1">
      <formula>NOT(ISERROR(SEARCH("“六”or“日”",A187)))</formula>
    </cfRule>
    <cfRule type="expression" dxfId="121" priority="40" stopIfTrue="1">
      <formula>"mod（$A:$J，7）=0"</formula>
    </cfRule>
  </conditionalFormatting>
  <conditionalFormatting sqref="A193:A196">
    <cfRule type="expression" dxfId="120" priority="33" stopIfTrue="1">
      <formula>NOT(ISERROR(SEARCH("“六”or“日”",A193)))</formula>
    </cfRule>
    <cfRule type="expression" dxfId="119" priority="34" stopIfTrue="1">
      <formula>"mod（$A:$J，7）=0"</formula>
    </cfRule>
  </conditionalFormatting>
  <conditionalFormatting sqref="A198">
    <cfRule type="expression" dxfId="118" priority="31" stopIfTrue="1">
      <formula>NOT(ISERROR(SEARCH("“六”or“日”",A198)))</formula>
    </cfRule>
    <cfRule type="expression" dxfId="117" priority="32" stopIfTrue="1">
      <formula>"mod（$A:$J，7）=0"</formula>
    </cfRule>
  </conditionalFormatting>
  <conditionalFormatting sqref="A170">
    <cfRule type="expression" dxfId="116" priority="29" stopIfTrue="1">
      <formula>NOT(ISERROR(SEARCH("“六”or“日”",A170)))</formula>
    </cfRule>
    <cfRule type="expression" dxfId="115" priority="30" stopIfTrue="1">
      <formula>"mod（$A:$J，7）=0"</formula>
    </cfRule>
  </conditionalFormatting>
  <conditionalFormatting sqref="A167:A168">
    <cfRule type="containsText" dxfId="114" priority="27" operator="containsText" text="“六”or“日”">
      <formula>NOT(ISERROR(SEARCH("“六”or“日”",A167)))</formula>
    </cfRule>
    <cfRule type="expression" dxfId="113" priority="28">
      <formula>"mod（$A:$J，7）=0"</formula>
    </cfRule>
  </conditionalFormatting>
  <conditionalFormatting sqref="A171:A172">
    <cfRule type="containsText" dxfId="112" priority="25" operator="containsText" text="“六”or“日”">
      <formula>NOT(ISERROR(SEARCH("“六”or“日”",A171)))</formula>
    </cfRule>
    <cfRule type="expression" dxfId="111" priority="26">
      <formula>"mod（$A:$J，7）=0"</formula>
    </cfRule>
  </conditionalFormatting>
  <conditionalFormatting sqref="A189:A190">
    <cfRule type="expression" dxfId="110" priority="23" stopIfTrue="1">
      <formula>NOT(ISERROR(SEARCH("“六”or“日”",A189)))</formula>
    </cfRule>
    <cfRule type="expression" dxfId="109" priority="24" stopIfTrue="1">
      <formula>"mod（$A:$J，7）=0"</formula>
    </cfRule>
  </conditionalFormatting>
  <conditionalFormatting sqref="A173">
    <cfRule type="expression" dxfId="108" priority="21" stopIfTrue="1">
      <formula>NOT(ISERROR(SEARCH("“六”or“日”",A173)))</formula>
    </cfRule>
    <cfRule type="expression" dxfId="107" priority="22" stopIfTrue="1">
      <formula>"mod（$A:$J，7）=0"</formula>
    </cfRule>
  </conditionalFormatting>
  <conditionalFormatting sqref="A169">
    <cfRule type="containsText" dxfId="106" priority="17" operator="containsText" text="“六”or“日”">
      <formula>NOT(ISERROR(SEARCH("“六”or“日”",A169)))</formula>
    </cfRule>
    <cfRule type="expression" dxfId="105" priority="18">
      <formula>"mod（$A:$J，7）=0"</formula>
    </cfRule>
  </conditionalFormatting>
  <conditionalFormatting sqref="A186">
    <cfRule type="expression" dxfId="104" priority="15" stopIfTrue="1">
      <formula>NOT(ISERROR(SEARCH("“六”or“日”",A186)))</formula>
    </cfRule>
    <cfRule type="expression" dxfId="103" priority="16" stopIfTrue="1">
      <formula>"mod（$A:$J，7）=0"</formula>
    </cfRule>
  </conditionalFormatting>
  <conditionalFormatting sqref="A197">
    <cfRule type="expression" dxfId="102" priority="13" stopIfTrue="1">
      <formula>NOT(ISERROR(SEARCH("“六”or“日”",A197)))</formula>
    </cfRule>
    <cfRule type="expression" dxfId="101" priority="14" stopIfTrue="1">
      <formula>"mod（$A:$J，7）=0"</formula>
    </cfRule>
  </conditionalFormatting>
  <conditionalFormatting sqref="A83">
    <cfRule type="expression" dxfId="100" priority="11" stopIfTrue="1">
      <formula>NOT(ISERROR(SEARCH("“六”or“日”",A83)))</formula>
    </cfRule>
    <cfRule type="expression" dxfId="99" priority="12" stopIfTrue="1">
      <formula>"mod（$A:$J，7）=0"</formula>
    </cfRule>
  </conditionalFormatting>
  <conditionalFormatting sqref="A130">
    <cfRule type="expression" dxfId="98" priority="9" stopIfTrue="1">
      <formula>NOT(ISERROR(SEARCH("“六”or“日”",A130)))</formula>
    </cfRule>
    <cfRule type="expression" dxfId="97" priority="10" stopIfTrue="1">
      <formula>"mod（$A:$J，7）=0"</formula>
    </cfRule>
  </conditionalFormatting>
  <conditionalFormatting sqref="A156">
    <cfRule type="expression" dxfId="96" priority="7" stopIfTrue="1">
      <formula>NOT(ISERROR(SEARCH("“六”or“日”",A156)))</formula>
    </cfRule>
    <cfRule type="expression" dxfId="95" priority="8" stopIfTrue="1">
      <formula>"mod（$A:$J，7）=0"</formula>
    </cfRule>
  </conditionalFormatting>
  <conditionalFormatting sqref="A118">
    <cfRule type="expression" dxfId="94" priority="5" stopIfTrue="1">
      <formula>NOT(ISERROR(SEARCH("“六”or“日”",A118)))</formula>
    </cfRule>
    <cfRule type="expression" dxfId="93" priority="6" stopIfTrue="1">
      <formula>"mod（$A:$J，7）=0"</formula>
    </cfRule>
  </conditionalFormatting>
  <conditionalFormatting sqref="A140:A141">
    <cfRule type="expression" dxfId="92" priority="3" stopIfTrue="1">
      <formula>NOT(ISERROR(SEARCH("“六”or“日”",A140)))</formula>
    </cfRule>
    <cfRule type="expression" dxfId="91" priority="4" stopIfTrue="1">
      <formula>"mod（$A:$J，7）=0"</formula>
    </cfRule>
  </conditionalFormatting>
  <conditionalFormatting sqref="A191">
    <cfRule type="expression" dxfId="90" priority="1" stopIfTrue="1">
      <formula>NOT(ISERROR(SEARCH("“六”or“日”",A191)))</formula>
    </cfRule>
    <cfRule type="expression" dxfId="89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C26" sqref="C26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" ca="1" si="3">C$2&amp;$A4</f>
        <v>4254910:00-12:00</v>
      </c>
      <c r="P4" t="str">
        <f t="shared" ref="P4" ca="1" si="4">D$2&amp;$A4</f>
        <v>4255010:00-12:00</v>
      </c>
      <c r="Q4" t="str">
        <f t="shared" ref="Q4" ca="1" si="5">E$2&amp;$A4</f>
        <v>4255110:00-12:00</v>
      </c>
      <c r="R4" t="str">
        <f t="shared" ref="R4:S8" ca="1" si="6">F$2&amp;$A4</f>
        <v>4255210:00-12:00</v>
      </c>
      <c r="S4" t="str">
        <f t="shared" ca="1" si="6"/>
        <v>4255310:00-12:00</v>
      </c>
      <c r="T4" t="str">
        <f ca="1">TEXT(I$2,"#")&amp;$A4</f>
        <v>4255410:00-12:00</v>
      </c>
    </row>
    <row r="5" spans="1:20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ref="O5" ca="1" si="7">C$2&amp;$A5</f>
        <v>4254914:00-16:00</v>
      </c>
      <c r="P5" t="str">
        <f t="shared" ref="P5:Q8" ca="1" si="8">D$2&amp;$A5</f>
        <v>4255014:00-16:00</v>
      </c>
      <c r="Q5" t="str">
        <f t="shared" ca="1" si="8"/>
        <v>4255114:00-16:00</v>
      </c>
      <c r="R5" t="str">
        <f t="shared" ca="1" si="6"/>
        <v>4255214:00-16:00</v>
      </c>
      <c r="S5" t="str">
        <f t="shared" ca="1" si="6"/>
        <v>4255314:00-16:00</v>
      </c>
      <c r="T5" t="str">
        <f ca="1">TEXT(I$2,"#")&amp;$A5</f>
        <v>4255414:00-16:00</v>
      </c>
    </row>
    <row r="6" spans="1:20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8"/>
        <v>4255016:00-18:00</v>
      </c>
      <c r="Q6" t="str">
        <f t="shared" ca="1" si="8"/>
        <v>4255116:00-18:00</v>
      </c>
      <c r="R6" t="str">
        <f t="shared" ca="1" si="6"/>
        <v>4255216:00-18:00</v>
      </c>
      <c r="S6" t="str">
        <f t="shared" ca="1" si="6"/>
        <v>4255316:00-18:00</v>
      </c>
      <c r="T6" t="str">
        <f ca="1">TEXT(I$2,"#")&amp;$A6</f>
        <v>4255416:00-18:00</v>
      </c>
    </row>
    <row r="7" spans="1:20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8"/>
        <v>4255017:00-19:00</v>
      </c>
      <c r="Q7" t="str">
        <f t="shared" ca="1" si="8"/>
        <v>4255117:00-19:00</v>
      </c>
      <c r="R7" t="str">
        <f t="shared" ca="1" si="6"/>
        <v>4255217:00-19:00</v>
      </c>
      <c r="S7" t="str">
        <f t="shared" ca="1" si="6"/>
        <v>4255317:00-19:00</v>
      </c>
      <c r="T7" t="str">
        <f ca="1">TEXT(I$2,"#")&amp;$A7</f>
        <v>4255417:00-19:00</v>
      </c>
    </row>
    <row r="8" spans="1:20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8"/>
        <v>4255019:00-21:00</v>
      </c>
      <c r="Q8" t="str">
        <f t="shared" ca="1" si="8"/>
        <v>4255119:00-21:00</v>
      </c>
      <c r="R8" t="str">
        <f t="shared" ca="1" si="6"/>
        <v>4255219:00-21:00</v>
      </c>
      <c r="S8" t="str">
        <f t="shared" ca="1" si="6"/>
        <v>4255319:00-21:00</v>
      </c>
      <c r="T8" t="str">
        <f ca="1">TEXT(I$2,"#")&amp;$A8</f>
        <v>4255419:00-21:00</v>
      </c>
    </row>
    <row r="9" spans="1:20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9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" ca="1" si="10">D9&amp;$A10</f>
        <v>425578:00-10:00</v>
      </c>
      <c r="Q10" t="str">
        <f t="shared" ref="Q10" ca="1" si="11">E9&amp;$A10</f>
        <v>425588:00-10:00</v>
      </c>
      <c r="R10" t="str">
        <f t="shared" ref="R10" ca="1" si="12">F9&amp;$A10</f>
        <v>425598:00-10:00</v>
      </c>
      <c r="S10" t="str">
        <f t="shared" ref="S10" ca="1" si="13">G9&amp;$A10</f>
        <v>425608:00-10:00</v>
      </c>
      <c r="T10" t="str">
        <f ca="1">H9&amp;$A10</f>
        <v>425618:00-10:00</v>
      </c>
    </row>
    <row r="11" spans="1:20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" ca="1" si="14">C$9&amp;$A11</f>
        <v>4255610:00-12:00</v>
      </c>
      <c r="P11" t="str">
        <f t="shared" ref="P11" ca="1" si="15">D$9&amp;$A11</f>
        <v>4255710:00-12:00</v>
      </c>
      <c r="Q11" t="str">
        <f t="shared" ref="Q11" ca="1" si="16">E$9&amp;$A11</f>
        <v>4255810:00-12:00</v>
      </c>
      <c r="R11" t="str">
        <f t="shared" ref="R11" ca="1" si="17">F$9&amp;$A11</f>
        <v>4255910:00-12:00</v>
      </c>
      <c r="S11" t="str">
        <f t="shared" ref="S11" ca="1" si="18">G$9&amp;$A11</f>
        <v>4256010:00-12:00</v>
      </c>
      <c r="T11" t="str">
        <f t="shared" ref="T11" ca="1" si="19">H$9&amp;$A11</f>
        <v>4256110:00-12:00</v>
      </c>
    </row>
    <row r="12" spans="1:20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ref="O12" ca="1" si="20">C$9&amp;$A12</f>
        <v>4255614:00-16:00</v>
      </c>
      <c r="P12" t="str">
        <f t="shared" ref="P12" ca="1" si="21">D$9&amp;$A12</f>
        <v>4255714:00-16:00</v>
      </c>
      <c r="Q12" t="str">
        <f t="shared" ref="Q12" ca="1" si="22">E$9&amp;$A12</f>
        <v>4255814:00-16:00</v>
      </c>
      <c r="R12" t="str">
        <f t="shared" ref="R12:T15" ca="1" si="23">F$9&amp;$A12</f>
        <v>4255914:00-16:00</v>
      </c>
      <c r="S12" t="str">
        <f t="shared" ca="1" si="23"/>
        <v>4256014:00-16:00</v>
      </c>
      <c r="T12" t="str">
        <f t="shared" ca="1" si="23"/>
        <v>4256114:00-16:00</v>
      </c>
    </row>
    <row r="13" spans="1:20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24">B$9&amp;$A13</f>
        <v>4255516:00-18:00</v>
      </c>
      <c r="O13" t="str">
        <f t="shared" ref="O13" ca="1" si="25">C$9&amp;$A13</f>
        <v>4255616:00-18:00</v>
      </c>
      <c r="P13" t="str">
        <f ca="1">D$9&amp;$A13</f>
        <v>4255716:00-18:00</v>
      </c>
      <c r="Q13" t="str">
        <f t="shared" ref="Q13" ca="1" si="26">E$9&amp;$A13</f>
        <v>4255816:00-18:00</v>
      </c>
      <c r="R13" t="str">
        <f t="shared" ca="1" si="23"/>
        <v>4255916:00-18:00</v>
      </c>
      <c r="S13" t="str">
        <f t="shared" ca="1" si="23"/>
        <v>4256016:00-18:00</v>
      </c>
      <c r="T13" t="str">
        <f t="shared" ca="1" si="23"/>
        <v>4256116:00-18:00</v>
      </c>
    </row>
    <row r="14" spans="1:20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23"/>
        <v>4255917:00-19:00</v>
      </c>
      <c r="S14" t="str">
        <f t="shared" ca="1" si="23"/>
        <v>4256017:00-19:00</v>
      </c>
      <c r="T14" t="str">
        <f t="shared" ca="1" si="23"/>
        <v>4256117:00-19:00</v>
      </c>
    </row>
    <row r="15" spans="1:20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23"/>
        <v>4255919:00-21:00</v>
      </c>
      <c r="S15" t="str">
        <f t="shared" ca="1" si="23"/>
        <v>4256019:00-21:00</v>
      </c>
      <c r="T15" t="str">
        <f t="shared" ca="1" si="23"/>
        <v>4256119:00-21:00</v>
      </c>
    </row>
    <row r="16" spans="1:20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27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" ca="1" si="28">D16&amp;$A17</f>
        <v>425648:00-10:00</v>
      </c>
      <c r="Q17" t="str">
        <f t="shared" ref="Q17" ca="1" si="29">E16&amp;$A17</f>
        <v>425658:00-10:00</v>
      </c>
      <c r="R17" t="str">
        <f t="shared" ref="R17" ca="1" si="30">F16&amp;$A17</f>
        <v>425668:00-10:00</v>
      </c>
      <c r="S17" t="str">
        <f t="shared" ref="S17" ca="1" si="31">G16&amp;$A17</f>
        <v>425678:00-10:00</v>
      </c>
      <c r="T17" t="str">
        <f ca="1">H16&amp;$A17</f>
        <v>425688:00-10:00</v>
      </c>
    </row>
    <row r="18" spans="1:20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" ca="1" si="32">B$16&amp;$A18</f>
        <v>4256210:00-12:00</v>
      </c>
      <c r="O18" t="str">
        <f t="shared" ref="O18" ca="1" si="33">C$16&amp;$A18</f>
        <v>4256310:00-12:00</v>
      </c>
      <c r="P18" t="str">
        <f t="shared" ref="P18" ca="1" si="34">D$16&amp;$A18</f>
        <v>4256410:00-12:00</v>
      </c>
      <c r="Q18" t="str">
        <f t="shared" ref="Q18" ca="1" si="35">E$16&amp;$A18</f>
        <v>4256510:00-12:00</v>
      </c>
      <c r="R18" t="str">
        <f t="shared" ref="R18" ca="1" si="36">F$16&amp;$A18</f>
        <v>4256610:00-12:00</v>
      </c>
      <c r="S18" t="str">
        <f t="shared" ref="S18" ca="1" si="37">G$16&amp;$A18</f>
        <v>4256710:00-12:00</v>
      </c>
      <c r="T18" t="str">
        <f t="shared" ref="T18" ca="1" si="38">H$16&amp;$A18</f>
        <v>4256810:00-12:00</v>
      </c>
    </row>
    <row r="19" spans="1:20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ref="O19" ca="1" si="39">C$16&amp;$A19</f>
        <v>4256314:00-16:00</v>
      </c>
      <c r="P19" t="str">
        <f t="shared" ref="P19" ca="1" si="40">D$16&amp;$A19</f>
        <v>4256414:00-16:00</v>
      </c>
      <c r="Q19" t="str">
        <f t="shared" ref="Q19" ca="1" si="41">E$16&amp;$A19</f>
        <v>4256514:00-16:00</v>
      </c>
      <c r="R19" t="str">
        <f t="shared" ref="R19:T22" ca="1" si="42">F$16&amp;$A19</f>
        <v>4256614:00-16:00</v>
      </c>
      <c r="S19" t="str">
        <f t="shared" ca="1" si="42"/>
        <v>4256714:00-16:00</v>
      </c>
      <c r="T19" t="str">
        <f t="shared" ca="1" si="42"/>
        <v>4256814:00-16:00</v>
      </c>
    </row>
    <row r="20" spans="1:20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ref="O20" ca="1" si="43">C$16&amp;$A20</f>
        <v>4256316:00-18:00</v>
      </c>
      <c r="P20" t="str">
        <f ca="1">D$16&amp;$A20</f>
        <v>4256416:00-18:00</v>
      </c>
      <c r="Q20" t="str">
        <f t="shared" ref="Q20" ca="1" si="44">E$16&amp;$A20</f>
        <v>4256516:00-18:00</v>
      </c>
      <c r="R20" t="str">
        <f t="shared" ca="1" si="42"/>
        <v>4256616:00-18:00</v>
      </c>
      <c r="S20" t="str">
        <f t="shared" ca="1" si="42"/>
        <v>4256716:00-18:00</v>
      </c>
      <c r="T20" t="str">
        <f t="shared" ca="1" si="42"/>
        <v>4256816:00-18:00</v>
      </c>
    </row>
    <row r="21" spans="1:20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42"/>
        <v>4256617:00-19:00</v>
      </c>
      <c r="S21" t="str">
        <f t="shared" ca="1" si="42"/>
        <v>4256717:00-19:00</v>
      </c>
      <c r="T21" t="str">
        <f t="shared" ca="1" si="42"/>
        <v>4256817:00-19:00</v>
      </c>
    </row>
    <row r="22" spans="1:20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42"/>
        <v>4256619:00-21:00</v>
      </c>
      <c r="S22" t="str">
        <f t="shared" ca="1" si="42"/>
        <v>4256719:00-21:00</v>
      </c>
      <c r="T22" t="str">
        <f t="shared" ca="1" si="42"/>
        <v>4256819:00-21:00</v>
      </c>
    </row>
    <row r="23" spans="1:20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45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" ca="1" si="46">D23&amp;$A24</f>
        <v>425718:00-10:00</v>
      </c>
      <c r="Q24" t="str">
        <f t="shared" ref="Q24" ca="1" si="47">E23&amp;$A24</f>
        <v>425728:00-10:00</v>
      </c>
      <c r="R24" t="str">
        <f t="shared" ref="R24" ca="1" si="48">F23&amp;$A24</f>
        <v>425738:00-10:00</v>
      </c>
      <c r="S24" t="str">
        <f t="shared" ref="S24" ca="1" si="49">G23&amp;$A24</f>
        <v>425748:00-10:00</v>
      </c>
      <c r="T24" t="str">
        <f ca="1">H23&amp;$A24</f>
        <v>425758:00-10:00</v>
      </c>
    </row>
    <row r="25" spans="1:20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" ca="1" si="50">B$23&amp;$A25</f>
        <v>4256910:00-12:00</v>
      </c>
      <c r="O25" t="str">
        <f t="shared" ref="O25" ca="1" si="51">C$23&amp;$A25</f>
        <v>4257010:00-12:00</v>
      </c>
      <c r="P25" t="str">
        <f t="shared" ref="P25" ca="1" si="52">D$23&amp;$A25</f>
        <v>4257110:00-12:00</v>
      </c>
      <c r="Q25" t="str">
        <f t="shared" ref="Q25" ca="1" si="53">E$23&amp;$A25</f>
        <v>4257210:00-12:00</v>
      </c>
      <c r="R25" t="str">
        <f t="shared" ref="R25" ca="1" si="54">F$23&amp;$A25</f>
        <v>4257310:00-12:00</v>
      </c>
      <c r="S25" t="str">
        <f t="shared" ref="S25" ca="1" si="55">G$23&amp;$A25</f>
        <v>4257410:00-12:00</v>
      </c>
      <c r="T25" t="str">
        <f t="shared" ref="T25" ca="1" si="56">H$23&amp;$A25</f>
        <v>4257510:00-12:00</v>
      </c>
    </row>
    <row r="26" spans="1:20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>数学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ref="N26" ca="1" si="57">B$23&amp;$A26</f>
        <v>4256914:00-16:00</v>
      </c>
      <c r="O26" t="str">
        <f t="shared" ref="O26" ca="1" si="58">C$23&amp;$A26</f>
        <v>4257014:00-16:00</v>
      </c>
      <c r="P26" t="str">
        <f t="shared" ref="P26:T29" ca="1" si="59">D$23&amp;$A26</f>
        <v>4257114:00-16:00</v>
      </c>
      <c r="Q26" t="str">
        <f t="shared" ca="1" si="59"/>
        <v>4257214:00-16:00</v>
      </c>
      <c r="R26" t="str">
        <f t="shared" ca="1" si="59"/>
        <v>4257314:00-16:00</v>
      </c>
      <c r="S26" t="str">
        <f t="shared" ca="1" si="59"/>
        <v>4257414:00-16:00</v>
      </c>
      <c r="T26" t="str">
        <f t="shared" ca="1" si="59"/>
        <v>4257514:00-16:00</v>
      </c>
    </row>
    <row r="27" spans="1:20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ref="O27" ca="1" si="60">C$23&amp;$A27</f>
        <v>4257016:00-18:00</v>
      </c>
      <c r="P27" t="str">
        <f t="shared" ca="1" si="59"/>
        <v>4257116:00-18:00</v>
      </c>
      <c r="Q27" t="str">
        <f t="shared" ca="1" si="59"/>
        <v>4257216:00-18:00</v>
      </c>
      <c r="R27" t="str">
        <f t="shared" ca="1" si="59"/>
        <v>4257316:00-18:00</v>
      </c>
      <c r="S27" t="str">
        <f t="shared" ca="1" si="59"/>
        <v>4257416:00-18:00</v>
      </c>
      <c r="T27" t="str">
        <f t="shared" ca="1" si="59"/>
        <v>4257516:00-18:00</v>
      </c>
    </row>
    <row r="28" spans="1:20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59"/>
        <v>4257117:00-19:00</v>
      </c>
      <c r="Q28" t="str">
        <f t="shared" ca="1" si="59"/>
        <v>4257217:00-19:00</v>
      </c>
      <c r="R28" t="str">
        <f t="shared" ca="1" si="59"/>
        <v>4257317:00-19:00</v>
      </c>
      <c r="S28" t="str">
        <f t="shared" ca="1" si="59"/>
        <v>4257417:00-19:00</v>
      </c>
      <c r="T28" t="str">
        <f t="shared" ca="1" si="59"/>
        <v>4257517:00-19:00</v>
      </c>
    </row>
    <row r="29" spans="1:20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59"/>
        <v>4257119:00-21:00</v>
      </c>
      <c r="Q29" t="str">
        <f t="shared" ca="1" si="59"/>
        <v>4257219:00-21:00</v>
      </c>
      <c r="R29" t="str">
        <f t="shared" ca="1" si="59"/>
        <v>4257319:00-21:00</v>
      </c>
      <c r="S29" t="str">
        <f t="shared" ca="1" si="59"/>
        <v>4257419:00-21:00</v>
      </c>
      <c r="T29" t="str">
        <f t="shared" ca="1" si="59"/>
        <v>4257519:00-21:00</v>
      </c>
    </row>
    <row r="30" spans="1:20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61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" ca="1" si="62">D30&amp;$A31</f>
        <v>425788:00-10:00</v>
      </c>
      <c r="Q31" t="str">
        <f t="shared" ref="Q31" ca="1" si="63">E30&amp;$A31</f>
        <v>425798:00-10:00</v>
      </c>
      <c r="R31" t="str">
        <f t="shared" ref="R31" ca="1" si="64">F30&amp;$A31</f>
        <v>425808:00-10:00</v>
      </c>
      <c r="S31" t="str">
        <f t="shared" ref="S31" ca="1" si="65">G30&amp;$A31</f>
        <v>425818:00-10:00</v>
      </c>
      <c r="T31" t="str">
        <f ca="1">H30&amp;$A31</f>
        <v>425828:00-10:00</v>
      </c>
    </row>
    <row r="32" spans="1:20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" ca="1" si="66">B$30&amp;$A32</f>
        <v>4257610:00-12:00</v>
      </c>
      <c r="O32" t="str">
        <f t="shared" ref="O32" ca="1" si="67">C$30&amp;$A32</f>
        <v>4257710:00-12:00</v>
      </c>
      <c r="P32" t="str">
        <f t="shared" ref="P32" ca="1" si="68">D$30&amp;$A32</f>
        <v>4257810:00-12:00</v>
      </c>
      <c r="Q32" t="str">
        <f t="shared" ref="Q32" ca="1" si="69">E$30&amp;$A32</f>
        <v>4257910:00-12:00</v>
      </c>
      <c r="R32" t="str">
        <f t="shared" ref="R32" ca="1" si="70">F$30&amp;$A32</f>
        <v>4258010:00-12:00</v>
      </c>
      <c r="S32" t="str">
        <f t="shared" ref="S32" ca="1" si="71">G$30&amp;$A32</f>
        <v>4258110:00-12:00</v>
      </c>
      <c r="T32" t="str">
        <f t="shared" ref="T32" ca="1" si="72">H$30&amp;$A32</f>
        <v>4258210:00-12:00</v>
      </c>
    </row>
    <row r="33" spans="1:20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ref="N33" ca="1" si="73">B$30&amp;$A33</f>
        <v>4257614:00-16:00</v>
      </c>
      <c r="O33" t="str">
        <f t="shared" ref="O33" ca="1" si="74">C$30&amp;$A33</f>
        <v>4257714:00-16:00</v>
      </c>
      <c r="P33" t="str">
        <f t="shared" ref="P33:T36" ca="1" si="75">D$30&amp;$A33</f>
        <v>4257814:00-16:00</v>
      </c>
      <c r="Q33" t="str">
        <f t="shared" ca="1" si="75"/>
        <v>4257914:00-16:00</v>
      </c>
      <c r="R33" t="str">
        <f t="shared" ca="1" si="75"/>
        <v>4258014:00-16:00</v>
      </c>
      <c r="S33" t="str">
        <f t="shared" ca="1" si="75"/>
        <v>4258114:00-16:00</v>
      </c>
      <c r="T33" t="str">
        <f t="shared" ca="1" si="75"/>
        <v>4258214:00-16:00</v>
      </c>
    </row>
    <row r="34" spans="1:20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>数学</v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ref="O34" ca="1" si="76">C$30&amp;$A34</f>
        <v>4257716:00-18:00</v>
      </c>
      <c r="P34" t="str">
        <f t="shared" ca="1" si="75"/>
        <v>4257816:00-18:00</v>
      </c>
      <c r="Q34" t="str">
        <f t="shared" ca="1" si="75"/>
        <v>4257916:00-18:00</v>
      </c>
      <c r="R34" t="str">
        <f t="shared" ca="1" si="75"/>
        <v>4258016:00-18:00</v>
      </c>
      <c r="S34" t="str">
        <f t="shared" ca="1" si="75"/>
        <v>4258116:00-18:00</v>
      </c>
      <c r="T34" t="str">
        <f t="shared" ca="1" si="75"/>
        <v>4258216:00-18:00</v>
      </c>
    </row>
    <row r="35" spans="1:20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>数学</v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75"/>
        <v>4257817:00-19:00</v>
      </c>
      <c r="Q35" t="str">
        <f t="shared" ca="1" si="75"/>
        <v>4257917:00-19:00</v>
      </c>
      <c r="R35" t="str">
        <f t="shared" ca="1" si="75"/>
        <v>4258017:00-19:00</v>
      </c>
      <c r="S35" t="str">
        <f t="shared" ca="1" si="75"/>
        <v>4258117:00-19:00</v>
      </c>
      <c r="T35" t="str">
        <f t="shared" ca="1" si="75"/>
        <v>4258217:00-19:00</v>
      </c>
    </row>
    <row r="36" spans="1:20">
      <c r="A36" s="11" t="s">
        <v>18</v>
      </c>
      <c r="B36" s="10" t="str">
        <f ca="1">IF(ISNA(VLOOKUP(N36,temp!$H:$I,2,FALSE)),"",VLOOKUP(N36,temp!$H:$I,2,FALSE))</f>
        <v>数学</v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75"/>
        <v>4257819:00-21:00</v>
      </c>
      <c r="Q36" t="str">
        <f t="shared" ca="1" si="75"/>
        <v>4257919:00-21:00</v>
      </c>
      <c r="R36" t="str">
        <f t="shared" ca="1" si="75"/>
        <v>4258019:00-21:00</v>
      </c>
      <c r="S36" t="str">
        <f t="shared" ca="1" si="75"/>
        <v>4258119:00-21:00</v>
      </c>
      <c r="T36" t="str">
        <f t="shared" ca="1" si="75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4"/>
  <sheetViews>
    <sheetView workbookViewId="0">
      <selection activeCell="G33" sqref="G33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199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1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18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>数学</v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4256219:00-21:00</v>
      </c>
      <c r="O21" t="str">
        <f ca="1">C$16&amp;$A21</f>
        <v>4256319:00-21:00</v>
      </c>
      <c r="P21" t="str">
        <f ca="1">D$16&amp;$A21</f>
        <v>4256419:00-21:00</v>
      </c>
      <c r="Q21" t="str">
        <f ca="1">E$16&amp;$A21</f>
        <v>4256519:00-21:00</v>
      </c>
      <c r="R21" t="str">
        <f t="shared" ca="1" si="10"/>
        <v>4256619:00-21:00</v>
      </c>
      <c r="S21" t="str">
        <f t="shared" ca="1" si="10"/>
        <v>4256719:00-21:00</v>
      </c>
      <c r="T21" t="str">
        <f t="shared" ca="1" si="10"/>
        <v>4256819:00-21:00</v>
      </c>
    </row>
    <row r="22" spans="1:20" ht="14.25" thickBot="1">
      <c r="A22" s="7" t="s">
        <v>48</v>
      </c>
      <c r="B22" s="8">
        <f ca="1">H16+1</f>
        <v>42569</v>
      </c>
      <c r="C22" s="8">
        <f ca="1">B22+1</f>
        <v>42570</v>
      </c>
      <c r="D22" s="8">
        <f t="shared" ref="D22" ca="1" si="11">C22+1</f>
        <v>42571</v>
      </c>
      <c r="E22" s="8">
        <f ca="1">D22+1</f>
        <v>42572</v>
      </c>
      <c r="F22" s="8">
        <f ca="1">E22+1</f>
        <v>42573</v>
      </c>
      <c r="G22" s="8">
        <f ca="1">F22+1</f>
        <v>42574</v>
      </c>
      <c r="H22" s="8">
        <f ca="1">G22+1</f>
        <v>42575</v>
      </c>
      <c r="I22" s="14"/>
      <c r="P22" s="1"/>
    </row>
    <row r="23" spans="1:20" ht="14.25" thickBot="1">
      <c r="A23" s="9" t="s">
        <v>13</v>
      </c>
      <c r="B23" s="10" t="str">
        <f ca="1">IF(ISNA(VLOOKUP(N23,temp!$H:$I,2,FALSE)),"",VLOOKUP(N23,temp!$H:$I,2,FALSE))</f>
        <v/>
      </c>
      <c r="C23" s="10" t="str">
        <f ca="1">IF(ISNA(VLOOKUP(O23,temp!$H:$I,2,FALSE)),"",VLOOKUP(O23,temp!$H:$I,2,FALSE))</f>
        <v/>
      </c>
      <c r="D23" s="10" t="str">
        <f ca="1">IF(ISNA(VLOOKUP(P23,temp!$H:$I,2,FALSE)),"",VLOOKUP(P23,temp!$H:$I,2,FALSE))</f>
        <v/>
      </c>
      <c r="E23" s="10" t="str">
        <f ca="1">IF(ISNA(VLOOKUP(Q23,temp!$H:$I,2,FALSE)),"",VLOOKUP(Q23,temp!$H:$I,2,FALSE))</f>
        <v/>
      </c>
      <c r="F23" s="10" t="str">
        <f ca="1">IF(ISNA(VLOOKUP(R23,temp!$H:$I,2,FALSE)),"",VLOOKUP(R23,temp!$H:$I,2,FALSE))</f>
        <v/>
      </c>
      <c r="G23" s="10" t="str">
        <f ca="1">IF(ISNA(VLOOKUP(S23,temp!$H:$I,2,FALSE)),"",VLOOKUP(S23,temp!$H:$I,2,FALSE))</f>
        <v/>
      </c>
      <c r="H23" s="10" t="str">
        <f ca="1">IF(ISNA(VLOOKUP(T23,temp!$H:$I,2,FALSE)),"",VLOOKUP(T23,temp!$H:$I,2,FALSE))</f>
        <v/>
      </c>
      <c r="I23" s="13"/>
      <c r="N23" t="str">
        <f ca="1">B$22&amp;$A23</f>
        <v>425698:00-10:00</v>
      </c>
      <c r="O23" t="str">
        <f ca="1">C22&amp;$A23</f>
        <v>425708:00-10:00</v>
      </c>
      <c r="P23" t="str">
        <f t="shared" ref="P23:S23" ca="1" si="12">D22&amp;$A23</f>
        <v>425718:00-10:00</v>
      </c>
      <c r="Q23" t="str">
        <f t="shared" ca="1" si="12"/>
        <v>425728:00-10:00</v>
      </c>
      <c r="R23" t="str">
        <f t="shared" ca="1" si="12"/>
        <v>425738:00-10:00</v>
      </c>
      <c r="S23" t="str">
        <f t="shared" ca="1" si="12"/>
        <v>425748:00-10:00</v>
      </c>
      <c r="T23" t="str">
        <f ca="1">H22&amp;$A23</f>
        <v>425758:00-10:00</v>
      </c>
    </row>
    <row r="24" spans="1:20" ht="14.25" thickBot="1">
      <c r="A24" s="11" t="s">
        <v>14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t="shared" ref="N24:T27" ca="1" si="13">B$22&amp;$A24</f>
        <v>4256910:00-12:00</v>
      </c>
      <c r="O24" t="str">
        <f t="shared" ca="1" si="13"/>
        <v>4257010:00-12:00</v>
      </c>
      <c r="P24" t="str">
        <f t="shared" ca="1" si="13"/>
        <v>4257110:00-12:00</v>
      </c>
      <c r="Q24" t="str">
        <f t="shared" ca="1" si="13"/>
        <v>4257210:00-12:00</v>
      </c>
      <c r="R24" t="str">
        <f t="shared" ca="1" si="13"/>
        <v>4257310:00-12:00</v>
      </c>
      <c r="S24" t="str">
        <f t="shared" ca="1" si="13"/>
        <v>4257410:00-12:00</v>
      </c>
      <c r="T24" t="str">
        <f t="shared" ca="1" si="13"/>
        <v>4257510:00-12:00</v>
      </c>
    </row>
    <row r="25" spans="1:20" ht="14.25" thickBot="1">
      <c r="A25" s="11" t="s">
        <v>186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ca="1" si="13"/>
        <v>4256914:00-16:00</v>
      </c>
      <c r="O25" t="str">
        <f t="shared" ca="1" si="13"/>
        <v>4257014:00-16:00</v>
      </c>
      <c r="P25" t="str">
        <f t="shared" ca="1" si="13"/>
        <v>4257114:00-16:00</v>
      </c>
      <c r="Q25" t="str">
        <f t="shared" ca="1" si="13"/>
        <v>4257214:00-16:00</v>
      </c>
      <c r="R25" t="str">
        <f t="shared" ca="1" si="13"/>
        <v>4257314:00-16:00</v>
      </c>
      <c r="S25" t="str">
        <f t="shared" ca="1" si="13"/>
        <v>4257414:00-16:00</v>
      </c>
      <c r="T25" t="str">
        <f t="shared" ca="1" si="13"/>
        <v>4257514:00-16:00</v>
      </c>
    </row>
    <row r="26" spans="1:20" ht="14.25" thickBot="1">
      <c r="A26" s="11" t="s">
        <v>187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197</v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ca="1">B$22&amp;$A26</f>
        <v>4256916:00-18:00</v>
      </c>
      <c r="O26" t="str">
        <f t="shared" ca="1" si="13"/>
        <v>4257016:00-18:00</v>
      </c>
      <c r="P26" t="str">
        <f t="shared" ca="1" si="13"/>
        <v>4257116:00-18:00</v>
      </c>
      <c r="Q26" t="str">
        <f t="shared" ca="1" si="13"/>
        <v>4257216:00-18:00</v>
      </c>
      <c r="R26" t="str">
        <f t="shared" ca="1" si="13"/>
        <v>4257316:00-18:00</v>
      </c>
      <c r="S26" t="str">
        <f t="shared" ca="1" si="13"/>
        <v>4257416:00-18:00</v>
      </c>
      <c r="T26" t="str">
        <f t="shared" ca="1" si="13"/>
        <v>4257516:00-18:00</v>
      </c>
    </row>
    <row r="27" spans="1:20" ht="14.25" thickBot="1">
      <c r="A27" s="11" t="s">
        <v>18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>数学</v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B$22&amp;$A27</f>
        <v>4256919:00-21:00</v>
      </c>
      <c r="O27" t="str">
        <f ca="1">C$22&amp;$A27</f>
        <v>4257019:00-21:00</v>
      </c>
      <c r="P27" t="str">
        <f t="shared" ca="1" si="13"/>
        <v>4257119:00-21:00</v>
      </c>
      <c r="Q27" t="str">
        <f t="shared" ca="1" si="13"/>
        <v>4257219:00-21:00</v>
      </c>
      <c r="R27" t="str">
        <f t="shared" ca="1" si="13"/>
        <v>4257319:00-21:00</v>
      </c>
      <c r="S27" t="str">
        <f t="shared" ca="1" si="13"/>
        <v>4257419:00-21:00</v>
      </c>
      <c r="T27" t="str">
        <f t="shared" ca="1" si="13"/>
        <v>4257519:00-21:00</v>
      </c>
    </row>
    <row r="28" spans="1:20" ht="14.25" thickBot="1">
      <c r="A28" s="7" t="s">
        <v>48</v>
      </c>
      <c r="B28" s="8">
        <f ca="1">H22+1</f>
        <v>42576</v>
      </c>
      <c r="C28" s="8">
        <f ca="1">B28+1</f>
        <v>42577</v>
      </c>
      <c r="D28" s="8">
        <f t="shared" ref="D28" ca="1" si="14">C28+1</f>
        <v>42578</v>
      </c>
      <c r="E28" s="8">
        <f ca="1">D28+1</f>
        <v>42579</v>
      </c>
      <c r="F28" s="8">
        <f ca="1">E28+1</f>
        <v>42580</v>
      </c>
      <c r="G28" s="8">
        <f ca="1">F28+1</f>
        <v>42581</v>
      </c>
      <c r="H28" s="8">
        <f ca="1">G28+1</f>
        <v>42582</v>
      </c>
      <c r="I28" s="14"/>
      <c r="P28" s="1"/>
    </row>
    <row r="29" spans="1:20" ht="14.25" thickBot="1">
      <c r="A29" s="9" t="s">
        <v>13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B$28&amp;$A29</f>
        <v>425768:00-10:00</v>
      </c>
      <c r="O29" t="str">
        <f ca="1">C28&amp;$A29</f>
        <v>425778:00-10:00</v>
      </c>
      <c r="P29" t="str">
        <f t="shared" ref="P29:S29" ca="1" si="15">D28&amp;$A29</f>
        <v>425788:00-10:00</v>
      </c>
      <c r="Q29" t="str">
        <f t="shared" ca="1" si="15"/>
        <v>425798:00-10:00</v>
      </c>
      <c r="R29" t="str">
        <f t="shared" ca="1" si="15"/>
        <v>425808:00-10:00</v>
      </c>
      <c r="S29" t="str">
        <f t="shared" ca="1" si="15"/>
        <v>425818:00-10:00</v>
      </c>
      <c r="T29" t="str">
        <f ca="1">H28&amp;$A29</f>
        <v>425828:00-10:00</v>
      </c>
    </row>
    <row r="30" spans="1:20" ht="14.25" thickBot="1">
      <c r="A30" s="11" t="s">
        <v>14</v>
      </c>
      <c r="B30" s="10" t="s">
        <v>198</v>
      </c>
      <c r="C30" s="10" t="str">
        <f ca="1">IF(ISNA(VLOOKUP(O30,temp!$H:$I,2,FALSE)),"",VLOOKUP(O30,temp!$H:$I,2,FALSE))</f>
        <v/>
      </c>
      <c r="D30" s="10" t="str">
        <f ca="1">IF(ISNA(VLOOKUP(P30,temp!$H:$I,2,FALSE)),"",VLOOKUP(P30,temp!$H:$I,2,FALSE))</f>
        <v/>
      </c>
      <c r="E30" s="10" t="str">
        <f ca="1">IF(ISNA(VLOOKUP(Q30,temp!$H:$I,2,FALSE)),"",VLOOKUP(Q30,temp!$H:$I,2,FALSE))</f>
        <v/>
      </c>
      <c r="F30" s="10"/>
      <c r="G30" s="10" t="str">
        <f ca="1">IF(ISNA(VLOOKUP(S30,temp!$H:$I,2,FALSE)),"",VLOOKUP(S30,temp!$H:$I,2,FALSE))</f>
        <v/>
      </c>
      <c r="H30" s="10" t="str">
        <f ca="1">IF(ISNA(VLOOKUP(T30,temp!$H:$I,2,FALSE)),"",VLOOKUP(T30,temp!$H:$I,2,FALSE))</f>
        <v/>
      </c>
      <c r="I30" s="13"/>
      <c r="N30" t="str">
        <f t="shared" ref="N30:T33" ca="1" si="16">B$28&amp;$A30</f>
        <v>4257610:00-12:00</v>
      </c>
      <c r="O30" t="str">
        <f t="shared" ca="1" si="16"/>
        <v>4257710:00-12:00</v>
      </c>
      <c r="P30" t="str">
        <f t="shared" ca="1" si="16"/>
        <v>4257810:00-12:00</v>
      </c>
      <c r="Q30" t="str">
        <f t="shared" ca="1" si="16"/>
        <v>4257910:00-12:00</v>
      </c>
      <c r="R30" t="str">
        <f t="shared" ca="1" si="16"/>
        <v>4258010:00-12:00</v>
      </c>
      <c r="S30" t="str">
        <f t="shared" ca="1" si="16"/>
        <v>4258110:00-12:00</v>
      </c>
      <c r="T30" t="str">
        <f t="shared" ca="1" si="16"/>
        <v>4258210:00-12:00</v>
      </c>
    </row>
    <row r="31" spans="1:20" ht="14.25" thickBot="1">
      <c r="A31" s="11" t="s">
        <v>186</v>
      </c>
      <c r="B31" s="10" t="s">
        <v>197</v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">
        <v>197</v>
      </c>
      <c r="G31" s="10"/>
      <c r="H31" s="10" t="str">
        <f ca="1">IF(ISNA(VLOOKUP(T31,temp!$H:$I,2,FALSE)),"",VLOOKUP(T31,temp!$H:$I,2,FALSE))</f>
        <v/>
      </c>
      <c r="I31" s="13"/>
      <c r="N31" t="str">
        <f t="shared" ca="1" si="16"/>
        <v>4257614:00-16:00</v>
      </c>
      <c r="O31" t="str">
        <f t="shared" ca="1" si="16"/>
        <v>4257714:00-16:00</v>
      </c>
      <c r="P31" t="str">
        <f t="shared" ca="1" si="16"/>
        <v>4257814:00-16:00</v>
      </c>
      <c r="Q31" t="str">
        <f t="shared" ca="1" si="16"/>
        <v>4257914:00-16:00</v>
      </c>
      <c r="R31" t="str">
        <f t="shared" ca="1" si="16"/>
        <v>4258014:00-16:00</v>
      </c>
      <c r="S31" t="str">
        <f t="shared" ca="1" si="16"/>
        <v>4258114:00-16:00</v>
      </c>
      <c r="T31" t="str">
        <f t="shared" ca="1" si="16"/>
        <v>4258214:00-16:00</v>
      </c>
    </row>
    <row r="32" spans="1:20" ht="14.25" thickBot="1">
      <c r="A32" s="11" t="s">
        <v>187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">
        <v>198</v>
      </c>
      <c r="E32" s="10"/>
      <c r="F32" s="10" t="str">
        <f ca="1">IF(ISNA(VLOOKUP(R32,temp!$H:$I,2,FALSE)),"",VLOOKUP(R32,temp!$H:$I,2,FALSE))</f>
        <v/>
      </c>
      <c r="G32" s="10"/>
      <c r="H32" s="10" t="str">
        <f ca="1">IF(ISNA(VLOOKUP(T32,temp!$H:$I,2,FALSE)),"",VLOOKUP(T32,temp!$H:$I,2,FALSE))</f>
        <v/>
      </c>
      <c r="I32" s="13"/>
      <c r="N32" t="str">
        <f ca="1">B$28&amp;$A32</f>
        <v>4257616:00-18:00</v>
      </c>
      <c r="O32" t="str">
        <f t="shared" ca="1" si="16"/>
        <v>4257716:00-18:00</v>
      </c>
      <c r="P32" t="str">
        <f t="shared" ca="1" si="16"/>
        <v>4257816:00-18:00</v>
      </c>
      <c r="Q32" t="str">
        <f t="shared" ca="1" si="16"/>
        <v>4257916:00-18:00</v>
      </c>
      <c r="R32" t="str">
        <f t="shared" ca="1" si="16"/>
        <v>4258016:00-18:00</v>
      </c>
      <c r="S32" t="str">
        <f t="shared" ca="1" si="16"/>
        <v>4258116:00-18:00</v>
      </c>
      <c r="T32" t="str">
        <f t="shared" ca="1" si="16"/>
        <v>4258216:00-18:00</v>
      </c>
    </row>
    <row r="33" spans="1:20" ht="14.25" thickBot="1">
      <c r="A33" s="11" t="s">
        <v>18</v>
      </c>
      <c r="B33" s="10"/>
      <c r="C33" s="10" t="str">
        <f ca="1">IF(ISNA(VLOOKUP(O33,temp!$H:$I,2,FALSE)),"",VLOOKUP(O33,temp!$H:$I,2,FALSE))</f>
        <v/>
      </c>
      <c r="D33" s="10" t="s">
        <v>197</v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>
        <f ca="1">IF(ISNA(VLOOKUP(S33,temp!$H:$I,2,FALSE)),"",VLOOKUP(S33,temp!$H:$I,2,FALSE))</f>
        <v>0</v>
      </c>
      <c r="H33" s="10" t="str">
        <f ca="1">IF(ISNA(VLOOKUP(T33,temp!$H:$I,2,FALSE)),"",VLOOKUP(T33,temp!$H:$I,2,FALSE))</f>
        <v/>
      </c>
      <c r="I33" s="13"/>
      <c r="N33" t="str">
        <f ca="1">B$28&amp;$A33</f>
        <v>4257619:00-21:00</v>
      </c>
      <c r="O33" t="str">
        <f ca="1">C$28&amp;$A33</f>
        <v>4257719:00-21:00</v>
      </c>
      <c r="P33" t="str">
        <f t="shared" ca="1" si="16"/>
        <v>4257819:00-21:00</v>
      </c>
      <c r="Q33" t="str">
        <f t="shared" ca="1" si="16"/>
        <v>4257919:00-21:00</v>
      </c>
      <c r="R33" t="str">
        <f t="shared" ca="1" si="16"/>
        <v>4258019:00-21:00</v>
      </c>
      <c r="S33" t="str">
        <f t="shared" ca="1" si="16"/>
        <v>4258119:00-21:00</v>
      </c>
      <c r="T33" t="str">
        <f t="shared" ca="1" si="16"/>
        <v>4258219:00-21:00</v>
      </c>
    </row>
    <row r="34" spans="1:20">
      <c r="P34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0"/>
  <sheetViews>
    <sheetView topLeftCell="A45" workbookViewId="0">
      <selection activeCell="B59" sqref="B5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92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42522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吴超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 ht="27">
      <c r="A5" s="20" t="s">
        <v>15</v>
      </c>
      <c r="B5" s="108" t="s">
        <v>93</v>
      </c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1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 ht="27">
      <c r="A6" s="20" t="s">
        <v>16</v>
      </c>
      <c r="B6" s="108" t="s">
        <v>93</v>
      </c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1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42523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>
      <c r="A10" s="20" t="s">
        <v>13</v>
      </c>
      <c r="B10" s="70"/>
      <c r="C10" s="90"/>
      <c r="D10" s="59"/>
      <c r="E10" s="19"/>
      <c r="F10" s="19"/>
      <c r="G10" s="19"/>
      <c r="H10" s="19"/>
      <c r="I10" s="19"/>
      <c r="J10" s="19"/>
      <c r="K10" s="19"/>
      <c r="L10" s="35"/>
      <c r="M10" s="47">
        <f t="shared" si="0"/>
        <v>0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>
      <c r="A11" s="20" t="s">
        <v>14</v>
      </c>
      <c r="B11" s="35"/>
      <c r="C11" s="37"/>
      <c r="D11" s="35"/>
      <c r="E11" s="35"/>
      <c r="G11" s="19"/>
      <c r="H11" s="19"/>
      <c r="I11" s="19"/>
      <c r="J11" s="19"/>
      <c r="K11" s="19"/>
      <c r="L11" s="35"/>
      <c r="M11" s="47">
        <f t="shared" si="0"/>
        <v>0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15</v>
      </c>
      <c r="B12" s="37"/>
      <c r="C12" s="108" t="s">
        <v>116</v>
      </c>
      <c r="D12" s="90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16</v>
      </c>
      <c r="B13" s="50"/>
      <c r="C13" s="108" t="s">
        <v>141</v>
      </c>
      <c r="D13" s="35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42524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>
      <c r="A17" s="20" t="s">
        <v>13</v>
      </c>
      <c r="B17" s="70"/>
      <c r="C17" s="90"/>
      <c r="D17" s="59"/>
      <c r="E17" s="35"/>
      <c r="F17" s="19"/>
      <c r="G17" s="29"/>
      <c r="H17" s="30"/>
      <c r="I17" s="32"/>
      <c r="J17" s="19"/>
      <c r="K17" s="19"/>
      <c r="L17" s="35"/>
      <c r="M17" s="47">
        <f t="shared" si="0"/>
        <v>0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>
      <c r="A18" s="20" t="s">
        <v>14</v>
      </c>
      <c r="B18" s="35"/>
      <c r="C18" s="35"/>
      <c r="D18" s="37"/>
      <c r="E18" s="59"/>
      <c r="F18" s="30"/>
      <c r="G18" s="19"/>
      <c r="H18" s="19"/>
      <c r="I18" s="30"/>
      <c r="J18" s="19"/>
      <c r="K18" s="19"/>
      <c r="L18" s="35"/>
      <c r="M18" s="47">
        <f t="shared" si="0"/>
        <v>0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15</v>
      </c>
      <c r="B19" s="108" t="s">
        <v>93</v>
      </c>
      <c r="C19" s="59"/>
      <c r="D19" s="90"/>
      <c r="E19" s="74"/>
      <c r="F19" s="35"/>
      <c r="G19" s="35"/>
      <c r="H19" s="19"/>
      <c r="I19" s="32"/>
      <c r="J19" s="19"/>
      <c r="K19" s="19"/>
      <c r="L19" s="35"/>
      <c r="M19" s="47">
        <f t="shared" si="0"/>
        <v>1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16</v>
      </c>
      <c r="B20" s="108" t="s">
        <v>93</v>
      </c>
      <c r="C20" s="60"/>
      <c r="D20" s="55"/>
      <c r="E20" s="55"/>
      <c r="F20" s="74"/>
      <c r="G20" s="39"/>
      <c r="H20" s="19"/>
      <c r="I20" s="19"/>
      <c r="J20" s="19"/>
      <c r="K20" s="19"/>
      <c r="L20" s="35"/>
      <c r="M20" s="47">
        <f t="shared" si="0"/>
        <v>1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42525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 ht="40.5">
      <c r="A24" s="141" t="s">
        <v>13</v>
      </c>
      <c r="B24" s="145"/>
      <c r="C24" s="146"/>
      <c r="D24" s="147" t="s">
        <v>110</v>
      </c>
      <c r="E24" s="112" t="s">
        <v>111</v>
      </c>
      <c r="F24" s="119"/>
      <c r="G24" s="128"/>
      <c r="H24" s="26"/>
      <c r="I24" s="19"/>
      <c r="J24" s="19"/>
      <c r="K24" s="19"/>
      <c r="L24" s="35"/>
      <c r="M24" s="47">
        <f t="shared" si="0"/>
        <v>2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 ht="40.5">
      <c r="A25" s="120" t="s">
        <v>14</v>
      </c>
      <c r="B25" s="102" t="s">
        <v>112</v>
      </c>
      <c r="C25" s="112" t="s">
        <v>113</v>
      </c>
      <c r="E25" s="111" t="s">
        <v>114</v>
      </c>
      <c r="F25" s="106" t="s">
        <v>115</v>
      </c>
      <c r="G25" s="119"/>
      <c r="H25" s="26"/>
      <c r="I25" s="19"/>
      <c r="J25" s="19"/>
      <c r="K25" s="19"/>
      <c r="L25" s="35"/>
      <c r="M25" s="47">
        <f t="shared" si="0"/>
        <v>4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 ht="27">
      <c r="A26" s="120" t="s">
        <v>15</v>
      </c>
      <c r="C26" s="108" t="s">
        <v>116</v>
      </c>
      <c r="D26" s="133" t="s">
        <v>117</v>
      </c>
      <c r="E26" s="106" t="s">
        <v>102</v>
      </c>
      <c r="F26" s="148"/>
      <c r="G26" s="128"/>
      <c r="H26" s="26"/>
      <c r="I26" s="19"/>
      <c r="J26" s="19"/>
      <c r="K26" s="19"/>
      <c r="L26" s="35"/>
      <c r="M26" s="47">
        <f t="shared" si="0"/>
        <v>3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 ht="27">
      <c r="A27" s="120" t="s">
        <v>16</v>
      </c>
      <c r="B27" s="108" t="s">
        <v>93</v>
      </c>
      <c r="C27" s="114" t="s">
        <v>86</v>
      </c>
      <c r="E27" s="123" t="s">
        <v>118</v>
      </c>
      <c r="F27" s="135" t="s">
        <v>119</v>
      </c>
      <c r="G27" s="118" t="s">
        <v>120</v>
      </c>
      <c r="H27" s="26"/>
      <c r="I27" s="19"/>
      <c r="J27" s="19"/>
      <c r="K27" s="19"/>
      <c r="L27" s="35"/>
      <c r="M27" s="47">
        <f t="shared" si="0"/>
        <v>5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 ht="27">
      <c r="A28" s="120" t="s">
        <v>17</v>
      </c>
      <c r="C28" s="132" t="s">
        <v>121</v>
      </c>
      <c r="D28" s="109" t="s">
        <v>122</v>
      </c>
      <c r="E28" s="137"/>
      <c r="F28" s="110" t="s">
        <v>67</v>
      </c>
      <c r="G28" s="128"/>
      <c r="H28" s="26"/>
      <c r="I28" s="19"/>
      <c r="J28" s="19"/>
      <c r="K28" s="19"/>
      <c r="L28" s="35"/>
      <c r="M28" s="47">
        <f t="shared" si="0"/>
        <v>3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 ht="27">
      <c r="A29" s="120" t="s">
        <v>123</v>
      </c>
      <c r="B29" s="149"/>
      <c r="C29" s="144" t="s">
        <v>124</v>
      </c>
      <c r="D29" s="109" t="s">
        <v>122</v>
      </c>
      <c r="F29" s="122"/>
      <c r="G29" s="118" t="s">
        <v>125</v>
      </c>
      <c r="H29" s="26"/>
      <c r="I29" s="19"/>
      <c r="J29" s="19"/>
      <c r="K29" s="19"/>
      <c r="L29" s="35"/>
      <c r="M29" s="47">
        <f t="shared" si="0"/>
        <v>3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150">
        <f>A23+1</f>
        <v>42526</v>
      </c>
      <c r="B30" s="119" t="s">
        <v>2</v>
      </c>
      <c r="C30" s="119" t="s">
        <v>3</v>
      </c>
      <c r="D30" s="119" t="s">
        <v>4</v>
      </c>
      <c r="E30" s="119" t="s">
        <v>5</v>
      </c>
      <c r="F30" s="119" t="s">
        <v>6</v>
      </c>
      <c r="G30" s="1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 ht="27">
      <c r="A31" s="120" t="s">
        <v>13</v>
      </c>
      <c r="B31" s="158" t="s">
        <v>126</v>
      </c>
      <c r="D31" s="159" t="s">
        <v>99</v>
      </c>
      <c r="F31" s="160" t="s">
        <v>127</v>
      </c>
      <c r="G31" s="119"/>
      <c r="H31" s="19"/>
      <c r="I31" s="19"/>
      <c r="J31" s="19"/>
      <c r="K31" s="19"/>
      <c r="L31" s="35"/>
      <c r="M31" s="47">
        <f t="shared" si="0"/>
        <v>3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 ht="27">
      <c r="A32" s="120" t="s">
        <v>14</v>
      </c>
      <c r="B32" s="161" t="s">
        <v>128</v>
      </c>
      <c r="C32" s="162" t="s">
        <v>129</v>
      </c>
      <c r="D32" s="154" t="s">
        <v>130</v>
      </c>
      <c r="E32" s="163"/>
      <c r="F32" s="146" t="s">
        <v>131</v>
      </c>
      <c r="G32" s="131" t="s">
        <v>103</v>
      </c>
      <c r="H32" s="19"/>
      <c r="I32" s="19"/>
      <c r="J32" s="19"/>
      <c r="K32" s="19"/>
      <c r="L32" s="35"/>
      <c r="M32" s="47">
        <f t="shared" si="0"/>
        <v>5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 ht="27">
      <c r="A33" s="120" t="s">
        <v>15</v>
      </c>
      <c r="B33" s="162" t="s">
        <v>132</v>
      </c>
      <c r="C33" s="164"/>
      <c r="D33" s="139"/>
      <c r="E33" s="165" t="s">
        <v>58</v>
      </c>
      <c r="F33" s="146"/>
      <c r="G33" s="119" t="s">
        <v>133</v>
      </c>
      <c r="H33" s="19"/>
      <c r="I33" s="19"/>
      <c r="J33" s="19"/>
      <c r="K33" s="19"/>
      <c r="L33" s="35"/>
      <c r="M33" s="47">
        <f t="shared" si="0"/>
        <v>3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 ht="27">
      <c r="A34" s="120" t="s">
        <v>16</v>
      </c>
      <c r="B34" s="166"/>
      <c r="C34" s="146"/>
      <c r="D34" s="139"/>
      <c r="E34" s="165" t="s">
        <v>134</v>
      </c>
      <c r="F34" s="167" t="s">
        <v>135</v>
      </c>
      <c r="G34" s="125" t="s">
        <v>110</v>
      </c>
      <c r="H34" s="19"/>
      <c r="I34" s="19"/>
      <c r="J34" s="19"/>
      <c r="K34" s="19"/>
      <c r="L34" s="35"/>
      <c r="M34" s="47">
        <f t="shared" si="0"/>
        <v>3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 ht="27">
      <c r="A35" s="120" t="s">
        <v>17</v>
      </c>
      <c r="B35" s="168" t="s">
        <v>23</v>
      </c>
      <c r="C35" s="147" t="s">
        <v>57</v>
      </c>
      <c r="D35" s="139"/>
      <c r="E35" s="139"/>
      <c r="F35" s="166"/>
      <c r="H35" s="19"/>
      <c r="I35" s="19"/>
      <c r="J35" s="19"/>
      <c r="K35" s="19"/>
      <c r="L35" s="35"/>
      <c r="M35" s="47">
        <f t="shared" si="0"/>
        <v>2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 ht="27">
      <c r="A36" s="120" t="s">
        <v>123</v>
      </c>
      <c r="B36" s="139"/>
      <c r="C36" s="140" t="s">
        <v>136</v>
      </c>
      <c r="D36" s="139"/>
      <c r="E36" s="153"/>
      <c r="F36" s="169"/>
      <c r="G36" s="115"/>
      <c r="H36" s="26"/>
      <c r="I36" s="19"/>
      <c r="J36" s="19"/>
      <c r="K36" s="19"/>
      <c r="L36" s="35"/>
      <c r="M36" s="47">
        <f t="shared" si="0"/>
        <v>1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150">
        <f>A30+1</f>
        <v>42527</v>
      </c>
      <c r="B37" s="119" t="s">
        <v>2</v>
      </c>
      <c r="C37" s="119" t="s">
        <v>3</v>
      </c>
      <c r="D37" s="119" t="s">
        <v>4</v>
      </c>
      <c r="E37" s="119" t="s">
        <v>5</v>
      </c>
      <c r="F37" s="119" t="s">
        <v>6</v>
      </c>
      <c r="G37" s="1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 ht="27">
      <c r="A38" s="143" t="s">
        <v>13</v>
      </c>
      <c r="B38" s="145"/>
      <c r="C38" s="170" t="s">
        <v>31</v>
      </c>
      <c r="D38" s="164"/>
      <c r="E38" s="146"/>
      <c r="F38" s="146"/>
      <c r="G38" s="119"/>
      <c r="H38" s="19"/>
      <c r="I38" s="19"/>
      <c r="J38" s="19"/>
      <c r="K38" s="19"/>
      <c r="L38" s="35"/>
      <c r="M38" s="47">
        <f t="shared" si="0"/>
        <v>1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120" t="s">
        <v>14</v>
      </c>
      <c r="B39" s="107"/>
      <c r="C39" s="124" t="s">
        <v>31</v>
      </c>
      <c r="D39" s="121"/>
      <c r="E39" s="119"/>
      <c r="F39" s="40"/>
      <c r="G39" s="1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120" t="s">
        <v>15</v>
      </c>
      <c r="B40" s="113"/>
      <c r="C40" s="171"/>
      <c r="D40" s="127"/>
      <c r="E40" s="129"/>
      <c r="F40" s="121"/>
      <c r="G40" s="1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120" t="s">
        <v>16</v>
      </c>
      <c r="B41" s="134" t="s">
        <v>100</v>
      </c>
      <c r="C41" s="172"/>
      <c r="D41" s="130"/>
      <c r="E41" s="117"/>
      <c r="F41" s="173" t="s">
        <v>142</v>
      </c>
      <c r="G41" s="119"/>
      <c r="H41" s="24"/>
      <c r="I41" s="19"/>
      <c r="J41" s="19"/>
      <c r="K41" s="19"/>
      <c r="L41" s="35"/>
      <c r="M41" s="47">
        <f t="shared" si="0"/>
        <v>2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 ht="27">
      <c r="A42" s="120" t="s">
        <v>17</v>
      </c>
      <c r="B42" s="116"/>
      <c r="C42" s="134" t="s">
        <v>156</v>
      </c>
      <c r="D42" s="116"/>
      <c r="E42" s="129"/>
      <c r="F42" s="126"/>
      <c r="G42" s="128"/>
      <c r="H42" s="40"/>
      <c r="I42" s="19"/>
      <c r="J42" s="19"/>
      <c r="K42" s="19"/>
      <c r="L42" s="35"/>
      <c r="M42" s="47">
        <f t="shared" si="0"/>
        <v>1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 ht="27">
      <c r="A43" s="120" t="s">
        <v>139</v>
      </c>
      <c r="B43" s="176" t="s">
        <v>158</v>
      </c>
      <c r="C43" s="36"/>
      <c r="D43" s="119"/>
      <c r="E43" s="119"/>
      <c r="F43" s="135" t="s">
        <v>143</v>
      </c>
      <c r="G43" s="32"/>
      <c r="H43" s="19"/>
      <c r="I43" s="19"/>
      <c r="J43" s="19"/>
      <c r="K43" s="19"/>
      <c r="L43" s="35"/>
      <c r="M43" s="47">
        <f t="shared" si="0"/>
        <v>2</v>
      </c>
      <c r="O43" t="str">
        <f t="shared" ca="1" si="1"/>
        <v>数学</v>
      </c>
      <c r="P43" s="17" t="str">
        <f ca="1">IF(COUNTIF(INDIRECT("$B$43"),"*"&amp;$O$2&amp;"*")=1,LEFT(RIGHT(INDIRECT("$B$43"),5),2),"")</f>
        <v>数学</v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150">
        <f>A37+1</f>
        <v>42528</v>
      </c>
      <c r="B44" s="119" t="s">
        <v>2</v>
      </c>
      <c r="C44" s="119" t="s">
        <v>3</v>
      </c>
      <c r="D44" s="119" t="s">
        <v>4</v>
      </c>
      <c r="E44" s="119" t="s">
        <v>5</v>
      </c>
      <c r="F44" s="119" t="s">
        <v>6</v>
      </c>
      <c r="G44" s="1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143" t="s">
        <v>13</v>
      </c>
      <c r="B45" s="119"/>
      <c r="C45" s="119"/>
      <c r="D45" s="119"/>
      <c r="E45" s="119"/>
      <c r="F45" s="119"/>
      <c r="G45" s="1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120" t="s">
        <v>14</v>
      </c>
      <c r="B46" s="107" t="s">
        <v>59</v>
      </c>
      <c r="C46" s="130"/>
      <c r="D46" s="119"/>
      <c r="E46" s="120"/>
      <c r="F46" s="42"/>
      <c r="G46" s="1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 ht="27">
      <c r="A47" s="120" t="s">
        <v>15</v>
      </c>
      <c r="B47" s="176" t="s">
        <v>158</v>
      </c>
      <c r="C47" s="171"/>
      <c r="D47" s="38"/>
      <c r="E47" s="119"/>
      <c r="F47" s="119"/>
      <c r="G47" s="119"/>
      <c r="H47" s="26"/>
      <c r="I47" s="19"/>
      <c r="J47" s="19"/>
      <c r="K47" s="19"/>
      <c r="L47" s="35"/>
      <c r="M47" s="47">
        <f t="shared" si="0"/>
        <v>1</v>
      </c>
      <c r="O47" t="str">
        <f t="shared" ca="1" si="1"/>
        <v>数学</v>
      </c>
      <c r="P47" s="17" t="str">
        <f ca="1">IF(COUNTIF(INDIRECT("$B$47"),"*"&amp;$O$2&amp;"*")=1,LEFT(RIGHT(INDIRECT("$B$47"),5),2),"")</f>
        <v>数学</v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 ht="40.5">
      <c r="A48" s="120" t="s">
        <v>16</v>
      </c>
      <c r="B48" s="134" t="s">
        <v>145</v>
      </c>
      <c r="C48" s="101" t="s">
        <v>146</v>
      </c>
      <c r="D48" s="130"/>
      <c r="E48" s="146"/>
      <c r="F48" s="146"/>
      <c r="G48" s="146"/>
      <c r="H48" s="19"/>
      <c r="I48" s="19"/>
      <c r="J48" s="19"/>
      <c r="K48" s="19"/>
      <c r="L48" s="35"/>
      <c r="M48" s="47">
        <f t="shared" si="0"/>
        <v>2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 ht="40.5">
      <c r="A49" s="141" t="s">
        <v>17</v>
      </c>
      <c r="B49" s="101" t="s">
        <v>144</v>
      </c>
      <c r="C49" s="134" t="s">
        <v>156</v>
      </c>
      <c r="D49" s="171"/>
      <c r="E49" s="146"/>
      <c r="F49" s="146"/>
      <c r="G49" s="146"/>
      <c r="H49" s="19"/>
      <c r="I49" s="19"/>
      <c r="J49" s="19"/>
      <c r="K49" s="19"/>
      <c r="L49" s="35"/>
      <c r="M49" s="47">
        <f>MOD(11-COUNTIF(B49:L49,""),11)</f>
        <v>2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141" t="s">
        <v>140</v>
      </c>
      <c r="B50" s="151"/>
      <c r="C50" s="151"/>
      <c r="D50" s="38"/>
      <c r="E50" s="146"/>
      <c r="F50" s="146"/>
      <c r="G50" s="146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152">
        <f>A44+1</f>
        <v>42529</v>
      </c>
      <c r="B51" s="146" t="s">
        <v>2</v>
      </c>
      <c r="C51" s="146" t="s">
        <v>3</v>
      </c>
      <c r="D51" s="146" t="s">
        <v>4</v>
      </c>
      <c r="E51" s="146" t="s">
        <v>5</v>
      </c>
      <c r="F51" s="146" t="s">
        <v>6</v>
      </c>
      <c r="G51" s="146" t="s">
        <v>7</v>
      </c>
      <c r="H51" s="146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143" t="s">
        <v>13</v>
      </c>
      <c r="B52" s="145"/>
      <c r="C52" s="139"/>
      <c r="D52" s="139"/>
      <c r="E52" s="139"/>
      <c r="F52" s="139"/>
      <c r="G52" s="146"/>
      <c r="H52" s="146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 ht="27">
      <c r="A53" s="141" t="s">
        <v>14</v>
      </c>
      <c r="B53" s="107" t="s">
        <v>59</v>
      </c>
      <c r="C53" s="130"/>
      <c r="D53" s="119"/>
      <c r="E53" s="120"/>
      <c r="F53" s="119"/>
      <c r="G53" s="119"/>
      <c r="H53" s="146"/>
      <c r="I53" s="19"/>
      <c r="J53" s="19"/>
      <c r="K53" s="19"/>
      <c r="L53" s="35"/>
      <c r="M53" s="47">
        <f t="shared" si="0"/>
        <v>1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 ht="40.5">
      <c r="A54" s="120" t="s">
        <v>15</v>
      </c>
      <c r="B54" s="101" t="s">
        <v>137</v>
      </c>
      <c r="C54" s="136" t="s">
        <v>104</v>
      </c>
      <c r="D54" s="176" t="s">
        <v>157</v>
      </c>
      <c r="E54" s="120"/>
      <c r="F54" s="119"/>
      <c r="G54" s="38"/>
      <c r="H54" s="38"/>
      <c r="I54" s="157"/>
      <c r="J54" s="157"/>
      <c r="K54" s="157"/>
      <c r="L54" s="35"/>
      <c r="M54" s="47">
        <f t="shared" si="0"/>
        <v>3</v>
      </c>
      <c r="O54" t="str">
        <f t="shared" ca="1" si="1"/>
        <v>化学</v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>化学</v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 ht="40.5">
      <c r="A55" s="100" t="s">
        <v>16</v>
      </c>
      <c r="B55" s="177" t="s">
        <v>147</v>
      </c>
      <c r="C55" s="178" t="s">
        <v>148</v>
      </c>
      <c r="D55" s="179" t="s">
        <v>149</v>
      </c>
      <c r="E55" s="100"/>
      <c r="F55" s="180" t="s">
        <v>150</v>
      </c>
      <c r="G55" s="188"/>
      <c r="H55" s="105"/>
      <c r="I55" s="105"/>
      <c r="J55" s="146"/>
      <c r="K55" s="146"/>
      <c r="L55" s="35"/>
      <c r="M55" s="47">
        <f t="shared" si="0"/>
        <v>4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 ht="27">
      <c r="A56" s="141" t="s">
        <v>17</v>
      </c>
      <c r="B56" s="153"/>
      <c r="C56" s="181" t="s">
        <v>156</v>
      </c>
      <c r="D56" s="146"/>
      <c r="E56" s="141"/>
      <c r="F56" s="139"/>
      <c r="G56" s="189"/>
      <c r="H56" s="146"/>
      <c r="I56" s="146"/>
      <c r="J56" s="146"/>
      <c r="K56" s="146"/>
      <c r="L56" s="35"/>
      <c r="M56" s="47">
        <f t="shared" si="0"/>
        <v>1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 ht="27">
      <c r="A57" s="141" t="s">
        <v>123</v>
      </c>
      <c r="B57" s="155"/>
      <c r="C57" s="156"/>
      <c r="D57" s="146"/>
      <c r="E57" s="141"/>
      <c r="F57" s="154" t="s">
        <v>106</v>
      </c>
      <c r="G57" s="139"/>
      <c r="H57" s="146"/>
      <c r="I57" s="146"/>
      <c r="J57" s="146"/>
      <c r="K57" s="146"/>
      <c r="L57" s="151"/>
      <c r="M57" s="47">
        <f>MOD(11-COUNTIF(G57:L57,""),11)</f>
        <v>5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152">
        <f>A51+1</f>
        <v>42530</v>
      </c>
      <c r="B58" s="146" t="s">
        <v>2</v>
      </c>
      <c r="C58" s="146" t="s">
        <v>3</v>
      </c>
      <c r="D58" s="146" t="s">
        <v>4</v>
      </c>
      <c r="E58" s="146" t="s">
        <v>5</v>
      </c>
      <c r="F58" s="146" t="s">
        <v>6</v>
      </c>
      <c r="G58" s="146" t="s">
        <v>7</v>
      </c>
      <c r="H58" s="146" t="s">
        <v>8</v>
      </c>
      <c r="I58" s="146" t="s">
        <v>9</v>
      </c>
      <c r="J58" s="146" t="s">
        <v>10</v>
      </c>
      <c r="K58" s="146" t="s">
        <v>11</v>
      </c>
      <c r="L58" s="151" t="s">
        <v>12</v>
      </c>
      <c r="M58" s="47">
        <f>MOD(11-COUNTIF(H58:L58,""),11)</f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 ht="27">
      <c r="A59" s="182" t="s">
        <v>13</v>
      </c>
      <c r="B59" s="139"/>
      <c r="C59" s="139"/>
      <c r="D59" s="139"/>
      <c r="E59" s="139"/>
      <c r="F59" s="139"/>
      <c r="G59" s="187" t="s">
        <v>159</v>
      </c>
      <c r="H59" s="146"/>
      <c r="I59" s="146"/>
      <c r="J59" s="146"/>
      <c r="K59" s="146"/>
      <c r="L59" s="151"/>
      <c r="M59" s="47">
        <f t="shared" si="0"/>
        <v>1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27">
      <c r="A60" s="141" t="s">
        <v>14</v>
      </c>
      <c r="B60" s="183" t="s">
        <v>59</v>
      </c>
      <c r="C60" s="156"/>
      <c r="D60" s="139"/>
      <c r="E60" s="146"/>
      <c r="F60" s="151"/>
      <c r="G60" s="146" t="s">
        <v>160</v>
      </c>
      <c r="H60" s="146"/>
      <c r="I60" s="146"/>
      <c r="J60" s="146"/>
      <c r="K60" s="146"/>
      <c r="L60" s="151"/>
      <c r="M60" s="47">
        <f t="shared" si="0"/>
        <v>2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141" t="s">
        <v>15</v>
      </c>
      <c r="B61" s="195" t="s">
        <v>158</v>
      </c>
      <c r="C61" s="175"/>
      <c r="D61" s="139"/>
      <c r="E61" s="151"/>
      <c r="F61" s="151"/>
      <c r="G61" s="146" t="s">
        <v>161</v>
      </c>
      <c r="H61" s="185"/>
      <c r="I61" s="146"/>
      <c r="J61" s="146"/>
      <c r="K61" s="146"/>
      <c r="L61" s="151"/>
      <c r="M61" s="47">
        <f t="shared" si="0"/>
        <v>2</v>
      </c>
      <c r="O61" t="str">
        <f t="shared" ca="1" si="1"/>
        <v>数学</v>
      </c>
      <c r="P61" s="17" t="str">
        <f ca="1">IF(COUNTIF(INDIRECT("$B$61"),"*"&amp;$O$2&amp;"*")=1,LEFT(RIGHT(INDIRECT("$B$61"),5),2),"")</f>
        <v>数学</v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 ht="40.5">
      <c r="A62" s="141" t="s">
        <v>16</v>
      </c>
      <c r="B62" s="181" t="s">
        <v>151</v>
      </c>
      <c r="C62" s="184" t="s">
        <v>162</v>
      </c>
      <c r="D62" s="195" t="s">
        <v>157</v>
      </c>
      <c r="E62" s="186"/>
      <c r="F62" s="146"/>
      <c r="G62" s="174" t="s">
        <v>103</v>
      </c>
      <c r="H62" s="146"/>
      <c r="I62" s="146"/>
      <c r="J62" s="146"/>
      <c r="K62" s="146"/>
      <c r="L62" s="151"/>
      <c r="M62" s="47">
        <f t="shared" si="0"/>
        <v>4</v>
      </c>
      <c r="O62" t="str">
        <f t="shared" ca="1" si="1"/>
        <v>化学</v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>化学</v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 ht="40.5">
      <c r="A63" s="141" t="s">
        <v>17</v>
      </c>
      <c r="B63" s="139"/>
      <c r="C63" s="181" t="s">
        <v>156</v>
      </c>
      <c r="D63" s="184" t="s">
        <v>152</v>
      </c>
      <c r="E63" s="146"/>
      <c r="F63" s="186"/>
      <c r="G63" s="174" t="s">
        <v>103</v>
      </c>
      <c r="H63" s="185"/>
      <c r="I63" s="146"/>
      <c r="J63" s="146"/>
      <c r="K63" s="146"/>
      <c r="L63" s="151"/>
      <c r="M63" s="47">
        <f>MOD(11-COUNTIF(B63:L63,""),11)</f>
        <v>3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 ht="27">
      <c r="A64" s="141" t="s">
        <v>123</v>
      </c>
      <c r="B64" s="139"/>
      <c r="C64" s="194"/>
      <c r="D64" s="154" t="s">
        <v>153</v>
      </c>
      <c r="E64" s="139"/>
      <c r="F64" s="193"/>
      <c r="G64" s="139"/>
      <c r="H64" s="146"/>
      <c r="I64" s="146"/>
      <c r="J64" s="146"/>
      <c r="K64" s="146"/>
      <c r="L64" s="151"/>
      <c r="M64" s="47">
        <f>MOD(11-COUNTIF(B64:L64,""),11)</f>
        <v>1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152">
        <f>A58+1</f>
        <v>42531</v>
      </c>
      <c r="B65" s="146" t="s">
        <v>2</v>
      </c>
      <c r="C65" s="146" t="s">
        <v>3</v>
      </c>
      <c r="D65" s="146" t="s">
        <v>4</v>
      </c>
      <c r="E65" s="146" t="s">
        <v>5</v>
      </c>
      <c r="F65" s="146" t="s">
        <v>6</v>
      </c>
      <c r="G65" s="146" t="s">
        <v>7</v>
      </c>
      <c r="H65" s="146" t="s">
        <v>8</v>
      </c>
      <c r="I65" s="146" t="s">
        <v>9</v>
      </c>
      <c r="J65" s="146" t="s">
        <v>10</v>
      </c>
      <c r="K65" s="146" t="s">
        <v>11</v>
      </c>
      <c r="L65" s="151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141" t="s">
        <v>14</v>
      </c>
      <c r="B66" s="156"/>
      <c r="C66" s="156"/>
      <c r="D66" s="142" t="s">
        <v>149</v>
      </c>
      <c r="E66" s="146"/>
      <c r="F66" s="146"/>
      <c r="G66" s="146"/>
      <c r="H66" s="146"/>
      <c r="I66" s="146"/>
      <c r="J66" s="146"/>
      <c r="K66" s="146"/>
      <c r="L66" s="151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40.5">
      <c r="A67" s="141" t="s">
        <v>15</v>
      </c>
      <c r="B67" s="156"/>
      <c r="C67" s="142" t="s">
        <v>154</v>
      </c>
      <c r="D67" s="184" t="s">
        <v>155</v>
      </c>
      <c r="E67" s="146"/>
      <c r="F67" s="146"/>
      <c r="G67" s="146"/>
      <c r="H67" s="141"/>
      <c r="I67" s="146"/>
      <c r="J67" s="146"/>
      <c r="K67" s="146"/>
      <c r="L67" s="151"/>
      <c r="M67" s="47">
        <f t="shared" si="0"/>
        <v>2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40.5">
      <c r="A68" s="141" t="s">
        <v>16</v>
      </c>
      <c r="B68" s="166"/>
      <c r="C68" s="196"/>
      <c r="D68" s="184" t="s">
        <v>155</v>
      </c>
      <c r="E68" s="141"/>
      <c r="F68" s="197" t="s">
        <v>138</v>
      </c>
      <c r="G68" s="146"/>
      <c r="H68" s="146"/>
      <c r="I68" s="146"/>
      <c r="J68" s="146"/>
      <c r="K68" s="146"/>
      <c r="L68" s="151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141" t="s">
        <v>17</v>
      </c>
      <c r="B69" s="153"/>
      <c r="C69" s="151"/>
      <c r="D69" s="190"/>
      <c r="E69" s="146"/>
      <c r="F69" s="185"/>
      <c r="G69" s="146"/>
      <c r="H69" s="146"/>
      <c r="I69" s="146"/>
      <c r="J69" s="146"/>
      <c r="K69" s="146"/>
      <c r="L69" s="151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141" t="s">
        <v>18</v>
      </c>
      <c r="B70" s="198"/>
      <c r="C70" s="191"/>
      <c r="D70" s="199"/>
      <c r="E70" s="146"/>
      <c r="F70" s="146"/>
      <c r="G70" s="146"/>
      <c r="H70" s="146"/>
      <c r="I70" s="146"/>
      <c r="J70" s="146"/>
      <c r="K70" s="146"/>
      <c r="L70" s="151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152">
        <f>A65+1</f>
        <v>42532</v>
      </c>
      <c r="B71" s="146" t="s">
        <v>2</v>
      </c>
      <c r="C71" s="146" t="s">
        <v>3</v>
      </c>
      <c r="D71" s="146" t="s">
        <v>4</v>
      </c>
      <c r="E71" s="146" t="s">
        <v>5</v>
      </c>
      <c r="F71" s="146" t="s">
        <v>6</v>
      </c>
      <c r="G71" s="146" t="s">
        <v>7</v>
      </c>
      <c r="H71" s="146" t="s">
        <v>8</v>
      </c>
      <c r="I71" s="146" t="s">
        <v>9</v>
      </c>
      <c r="J71" s="146" t="s">
        <v>10</v>
      </c>
      <c r="K71" s="146" t="s">
        <v>11</v>
      </c>
      <c r="L71" s="151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 ht="27">
      <c r="A72" s="182" t="s">
        <v>13</v>
      </c>
      <c r="B72" s="139"/>
      <c r="C72" s="139"/>
      <c r="D72" s="146"/>
      <c r="E72" s="174" t="s">
        <v>108</v>
      </c>
      <c r="F72" s="146"/>
      <c r="G72" s="146"/>
      <c r="H72" s="146"/>
      <c r="I72" s="146"/>
      <c r="J72" s="146"/>
      <c r="K72" s="146"/>
      <c r="L72" s="151"/>
      <c r="M72" s="47">
        <f t="shared" si="2"/>
        <v>1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 ht="27">
      <c r="A73" s="141" t="s">
        <v>14</v>
      </c>
      <c r="B73" s="151"/>
      <c r="C73" s="163"/>
      <c r="D73" s="154" t="s">
        <v>163</v>
      </c>
      <c r="E73" s="200" t="s">
        <v>164</v>
      </c>
      <c r="F73" s="201" t="s">
        <v>165</v>
      </c>
      <c r="G73" s="146"/>
      <c r="H73" s="146"/>
      <c r="I73" s="146"/>
      <c r="J73" s="146"/>
      <c r="K73" s="146"/>
      <c r="L73" s="151"/>
      <c r="M73" s="47">
        <f t="shared" si="2"/>
        <v>3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27">
      <c r="A74" s="141" t="s">
        <v>15</v>
      </c>
      <c r="B74" s="156"/>
      <c r="C74" s="163"/>
      <c r="D74" s="164"/>
      <c r="E74" s="201" t="s">
        <v>102</v>
      </c>
      <c r="F74" s="202"/>
      <c r="G74" s="146"/>
      <c r="H74" s="146"/>
      <c r="I74" s="146"/>
      <c r="J74" s="146"/>
      <c r="K74" s="146"/>
      <c r="L74" s="151"/>
      <c r="M74" s="47">
        <f t="shared" si="2"/>
        <v>1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27">
      <c r="A75" s="141" t="s">
        <v>16</v>
      </c>
      <c r="B75" s="151"/>
      <c r="C75" s="153"/>
      <c r="D75" s="203"/>
      <c r="E75" s="204" t="s">
        <v>80</v>
      </c>
      <c r="F75" s="154" t="s">
        <v>106</v>
      </c>
      <c r="G75" s="151"/>
      <c r="H75" s="146"/>
      <c r="I75" s="146"/>
      <c r="J75" s="146"/>
      <c r="K75" s="146"/>
      <c r="L75" s="151"/>
      <c r="M75" s="47">
        <f t="shared" si="2"/>
        <v>2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 ht="27">
      <c r="A76" s="141" t="s">
        <v>17</v>
      </c>
      <c r="B76" s="191"/>
      <c r="C76" s="175"/>
      <c r="D76" s="146"/>
      <c r="E76" s="190"/>
      <c r="F76" s="204" t="s">
        <v>90</v>
      </c>
      <c r="G76" s="146"/>
      <c r="H76" s="146"/>
      <c r="I76" s="146"/>
      <c r="J76" s="146"/>
      <c r="K76" s="146"/>
      <c r="L76" s="151"/>
      <c r="M76" s="47">
        <f t="shared" si="2"/>
        <v>1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141" t="s">
        <v>18</v>
      </c>
      <c r="B77" s="198"/>
      <c r="C77" s="191"/>
      <c r="D77" s="151"/>
      <c r="E77" s="190"/>
      <c r="F77" s="166"/>
      <c r="G77" s="146"/>
      <c r="H77" s="146"/>
      <c r="I77" s="146"/>
      <c r="J77" s="146"/>
      <c r="K77" s="146"/>
      <c r="L77" s="151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152">
        <f>A71+1</f>
        <v>42533</v>
      </c>
      <c r="B78" s="146" t="s">
        <v>2</v>
      </c>
      <c r="C78" s="146" t="s">
        <v>3</v>
      </c>
      <c r="D78" s="146" t="s">
        <v>4</v>
      </c>
      <c r="E78" s="146" t="s">
        <v>5</v>
      </c>
      <c r="F78" s="146" t="s">
        <v>6</v>
      </c>
      <c r="G78" s="146" t="s">
        <v>7</v>
      </c>
      <c r="H78" s="146" t="s">
        <v>8</v>
      </c>
      <c r="I78" s="146" t="s">
        <v>9</v>
      </c>
      <c r="J78" s="146" t="s">
        <v>10</v>
      </c>
      <c r="K78" s="146" t="s">
        <v>11</v>
      </c>
      <c r="L78" s="151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182" t="s">
        <v>13</v>
      </c>
      <c r="B79" s="145"/>
      <c r="C79" s="163"/>
      <c r="D79" s="164"/>
      <c r="E79" s="205"/>
      <c r="F79" s="146"/>
      <c r="G79" s="146"/>
      <c r="H79" s="146"/>
      <c r="I79" s="146"/>
      <c r="J79" s="146"/>
      <c r="K79" s="146"/>
      <c r="L79" s="151"/>
      <c r="M79" s="47">
        <f t="shared" si="2"/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141" t="s">
        <v>14</v>
      </c>
      <c r="B80" s="164"/>
      <c r="C80" s="156"/>
      <c r="D80" s="151"/>
      <c r="E80" s="146"/>
      <c r="F80" s="139"/>
      <c r="G80" s="146"/>
      <c r="H80" s="146"/>
      <c r="I80" s="146"/>
      <c r="J80" s="146"/>
      <c r="K80" s="146"/>
      <c r="L80" s="151"/>
      <c r="M80" s="47">
        <f t="shared" si="2"/>
        <v>0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141" t="s">
        <v>15</v>
      </c>
      <c r="B81" s="156"/>
      <c r="C81" s="166"/>
      <c r="D81" s="164"/>
      <c r="E81" s="151"/>
      <c r="F81" s="169"/>
      <c r="G81" s="139"/>
      <c r="H81" s="146"/>
      <c r="I81" s="146"/>
      <c r="J81" s="146"/>
      <c r="K81" s="146"/>
      <c r="L81" s="151"/>
      <c r="M81" s="47">
        <f t="shared" si="2"/>
        <v>0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>
      <c r="A82" s="141" t="s">
        <v>16</v>
      </c>
      <c r="B82" s="166"/>
      <c r="C82" s="163"/>
      <c r="D82" s="146"/>
      <c r="E82" s="191"/>
      <c r="F82" s="169"/>
      <c r="G82" s="151"/>
      <c r="H82" s="190"/>
      <c r="I82" s="146"/>
      <c r="J82" s="146"/>
      <c r="K82" s="146"/>
      <c r="L82" s="151"/>
      <c r="M82" s="47">
        <f t="shared" si="2"/>
        <v>0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>
      <c r="A83" s="141" t="s">
        <v>17</v>
      </c>
      <c r="B83" s="191"/>
      <c r="C83" s="206"/>
      <c r="D83" s="175"/>
      <c r="E83" s="169"/>
      <c r="F83" s="166"/>
      <c r="G83" s="146"/>
      <c r="H83" s="146"/>
      <c r="I83" s="146"/>
      <c r="J83" s="146"/>
      <c r="K83" s="146"/>
      <c r="L83" s="151"/>
      <c r="M83" s="47">
        <f t="shared" si="2"/>
        <v>0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141" t="s">
        <v>18</v>
      </c>
      <c r="B84" s="153"/>
      <c r="C84" s="175"/>
      <c r="D84" s="151"/>
      <c r="E84" s="169"/>
      <c r="F84" s="166"/>
      <c r="G84" s="185"/>
      <c r="H84" s="146"/>
      <c r="I84" s="146"/>
      <c r="J84" s="146"/>
      <c r="K84" s="146"/>
      <c r="L84" s="151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152">
        <f>A78+1</f>
        <v>42534</v>
      </c>
      <c r="B85" s="146" t="s">
        <v>2</v>
      </c>
      <c r="C85" s="146" t="s">
        <v>3</v>
      </c>
      <c r="D85" s="146" t="s">
        <v>4</v>
      </c>
      <c r="E85" s="146" t="s">
        <v>5</v>
      </c>
      <c r="F85" s="146" t="s">
        <v>6</v>
      </c>
      <c r="G85" s="146" t="s">
        <v>7</v>
      </c>
      <c r="H85" s="146" t="s">
        <v>8</v>
      </c>
      <c r="I85" s="146" t="s">
        <v>9</v>
      </c>
      <c r="J85" s="146" t="s">
        <v>10</v>
      </c>
      <c r="K85" s="146" t="s">
        <v>11</v>
      </c>
      <c r="L85" s="151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>
      <c r="A86" s="182" t="s">
        <v>13</v>
      </c>
      <c r="B86" s="146"/>
      <c r="C86" s="151"/>
      <c r="D86" s="203"/>
      <c r="E86" s="185"/>
      <c r="F86" s="146"/>
      <c r="G86" s="146"/>
      <c r="H86" s="146"/>
      <c r="I86" s="146"/>
      <c r="J86" s="146"/>
      <c r="K86" s="146"/>
      <c r="L86" s="151"/>
      <c r="M86" s="47">
        <f t="shared" si="2"/>
        <v>0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>
      <c r="A87" s="141" t="s">
        <v>14</v>
      </c>
      <c r="B87" s="156"/>
      <c r="C87" s="163"/>
      <c r="D87" s="156"/>
      <c r="E87" s="146"/>
      <c r="F87" s="193"/>
      <c r="G87" s="146"/>
      <c r="H87" s="146"/>
      <c r="I87" s="146"/>
      <c r="J87" s="146"/>
      <c r="K87" s="146"/>
      <c r="L87" s="151"/>
      <c r="M87" s="47">
        <f t="shared" si="2"/>
        <v>0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>
      <c r="A88" s="141" t="s">
        <v>15</v>
      </c>
      <c r="B88" s="146"/>
      <c r="C88" s="166"/>
      <c r="D88" s="156"/>
      <c r="E88" s="139"/>
      <c r="F88" s="139"/>
      <c r="G88" s="151"/>
      <c r="H88" s="146"/>
      <c r="I88" s="146"/>
      <c r="J88" s="146"/>
      <c r="K88" s="146"/>
      <c r="L88" s="151"/>
      <c r="M88" s="47">
        <f t="shared" si="2"/>
        <v>0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141" t="s">
        <v>16</v>
      </c>
      <c r="B89" s="175"/>
      <c r="C89" s="156"/>
      <c r="D89" s="146"/>
      <c r="E89" s="139"/>
      <c r="F89" s="139"/>
      <c r="G89" s="151"/>
      <c r="H89" s="146"/>
      <c r="I89" s="146"/>
      <c r="J89" s="146"/>
      <c r="K89" s="146"/>
      <c r="L89" s="151"/>
      <c r="M89" s="47">
        <f t="shared" si="2"/>
        <v>0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141" t="s">
        <v>17</v>
      </c>
      <c r="B90" s="164"/>
      <c r="C90" s="153"/>
      <c r="D90" s="203"/>
      <c r="E90" s="139"/>
      <c r="F90" s="139"/>
      <c r="G90" s="146"/>
      <c r="H90" s="199"/>
      <c r="I90" s="146"/>
      <c r="J90" s="146"/>
      <c r="K90" s="146"/>
      <c r="L90" s="151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>
      <c r="A91" s="141" t="s">
        <v>18</v>
      </c>
      <c r="B91" s="175"/>
      <c r="C91" s="206"/>
      <c r="D91" s="153"/>
      <c r="E91" s="139"/>
      <c r="F91" s="139"/>
      <c r="G91" s="199"/>
      <c r="H91" s="199"/>
      <c r="I91" s="146"/>
      <c r="J91" s="146"/>
      <c r="K91" s="146"/>
      <c r="L91" s="151"/>
      <c r="M91" s="47">
        <f t="shared" si="2"/>
        <v>0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152">
        <f>A85+1</f>
        <v>42535</v>
      </c>
      <c r="B92" s="146" t="s">
        <v>2</v>
      </c>
      <c r="C92" s="146" t="s">
        <v>3</v>
      </c>
      <c r="D92" s="146" t="s">
        <v>4</v>
      </c>
      <c r="E92" s="146" t="s">
        <v>5</v>
      </c>
      <c r="F92" s="146" t="s">
        <v>6</v>
      </c>
      <c r="G92" s="146" t="s">
        <v>7</v>
      </c>
      <c r="H92" s="146" t="s">
        <v>8</v>
      </c>
      <c r="I92" s="146" t="s">
        <v>9</v>
      </c>
      <c r="J92" s="146" t="s">
        <v>10</v>
      </c>
      <c r="K92" s="146" t="s">
        <v>11</v>
      </c>
      <c r="L92" s="151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182" t="s">
        <v>13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1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141" t="s">
        <v>14</v>
      </c>
      <c r="B94" s="156"/>
      <c r="C94" s="163"/>
      <c r="D94" s="146"/>
      <c r="E94" s="146"/>
      <c r="F94" s="146"/>
      <c r="G94" s="146"/>
      <c r="H94" s="146"/>
      <c r="I94" s="146"/>
      <c r="J94" s="146"/>
      <c r="K94" s="146"/>
      <c r="L94" s="151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>
      <c r="A95" s="141" t="s">
        <v>15</v>
      </c>
      <c r="B95" s="164"/>
      <c r="C95" s="166"/>
      <c r="D95" s="139"/>
      <c r="E95" s="151"/>
      <c r="F95" s="185"/>
      <c r="G95" s="185"/>
      <c r="H95" s="146"/>
      <c r="I95" s="146"/>
      <c r="J95" s="146"/>
      <c r="K95" s="146"/>
      <c r="L95" s="151"/>
      <c r="M95" s="47">
        <f t="shared" si="2"/>
        <v>0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>
      <c r="A96" s="141" t="s">
        <v>16</v>
      </c>
      <c r="B96" s="151"/>
      <c r="C96" s="164"/>
      <c r="D96" s="146"/>
      <c r="E96" s="153"/>
      <c r="F96" s="146"/>
      <c r="G96" s="139"/>
      <c r="H96" s="146"/>
      <c r="I96" s="146"/>
      <c r="J96" s="146"/>
      <c r="K96" s="146"/>
      <c r="L96" s="151"/>
      <c r="M96" s="47">
        <f t="shared" si="2"/>
        <v>0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141" t="s">
        <v>17</v>
      </c>
      <c r="B97" s="191"/>
      <c r="C97" s="206"/>
      <c r="D97" s="146"/>
      <c r="E97" s="153"/>
      <c r="F97" s="151"/>
      <c r="G97" s="146"/>
      <c r="H97" s="146"/>
      <c r="I97" s="146"/>
      <c r="J97" s="146"/>
      <c r="K97" s="146"/>
      <c r="L97" s="151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 ht="27">
      <c r="A98" s="141" t="s">
        <v>18</v>
      </c>
      <c r="B98" s="164"/>
      <c r="C98" s="191"/>
      <c r="D98" s="153"/>
      <c r="E98" s="151"/>
      <c r="F98" s="154" t="s">
        <v>166</v>
      </c>
      <c r="G98" s="146"/>
      <c r="H98" s="146"/>
      <c r="I98" s="146"/>
      <c r="J98" s="146"/>
      <c r="K98" s="146"/>
      <c r="L98" s="151"/>
      <c r="M98" s="47">
        <f t="shared" si="2"/>
        <v>1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152">
        <f>A92+1</f>
        <v>42536</v>
      </c>
      <c r="B99" s="146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46" t="s">
        <v>10</v>
      </c>
      <c r="K99" s="146" t="s">
        <v>11</v>
      </c>
      <c r="L99" s="151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>
      <c r="A100" s="141" t="s">
        <v>13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1"/>
      <c r="M100" s="47">
        <f t="shared" si="2"/>
        <v>0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>
      <c r="A101" s="141" t="s">
        <v>14</v>
      </c>
      <c r="B101" s="166"/>
      <c r="C101" s="146"/>
      <c r="D101" s="151"/>
      <c r="E101" s="146"/>
      <c r="F101" s="146"/>
      <c r="G101" s="151"/>
      <c r="H101" s="146"/>
      <c r="I101" s="146"/>
      <c r="J101" s="146"/>
      <c r="K101" s="146"/>
      <c r="L101" s="151"/>
      <c r="M101" s="47">
        <f t="shared" si="2"/>
        <v>0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>
      <c r="A102" s="141" t="s">
        <v>15</v>
      </c>
      <c r="B102" s="151"/>
      <c r="C102" s="163"/>
      <c r="D102" s="146"/>
      <c r="E102" s="146"/>
      <c r="F102" s="193"/>
      <c r="G102" s="146"/>
      <c r="H102" s="146"/>
      <c r="I102" s="146"/>
      <c r="J102" s="146"/>
      <c r="K102" s="146"/>
      <c r="L102" s="151"/>
      <c r="M102" s="47">
        <f t="shared" si="2"/>
        <v>0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>
      <c r="A103" s="141" t="s">
        <v>16</v>
      </c>
      <c r="B103" s="153"/>
      <c r="C103" s="153"/>
      <c r="D103" s="151"/>
      <c r="E103" s="186"/>
      <c r="F103" s="151"/>
      <c r="G103" s="146"/>
      <c r="H103" s="146"/>
      <c r="I103" s="146"/>
      <c r="J103" s="146"/>
      <c r="K103" s="146"/>
      <c r="L103" s="151"/>
      <c r="M103" s="47">
        <f t="shared" si="2"/>
        <v>0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141" t="s">
        <v>17</v>
      </c>
      <c r="B104" s="139"/>
      <c r="C104" s="153"/>
      <c r="D104" s="151"/>
      <c r="E104" s="146"/>
      <c r="F104" s="186"/>
      <c r="G104" s="151"/>
      <c r="H104" s="146"/>
      <c r="I104" s="146"/>
      <c r="J104" s="146"/>
      <c r="K104" s="146"/>
      <c r="L104" s="151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141" t="s">
        <v>18</v>
      </c>
      <c r="B105" s="155"/>
      <c r="C105" s="194"/>
      <c r="D105" s="139"/>
      <c r="E105" s="207"/>
      <c r="F105" s="185"/>
      <c r="G105" s="190"/>
      <c r="H105" s="146"/>
      <c r="I105" s="146"/>
      <c r="J105" s="146"/>
      <c r="K105" s="146"/>
      <c r="L105" s="151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152">
        <f>A99+1</f>
        <v>42537</v>
      </c>
      <c r="B106" s="14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46" t="s">
        <v>10</v>
      </c>
      <c r="K106" s="146" t="s">
        <v>11</v>
      </c>
      <c r="L106" s="151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141" t="s">
        <v>13</v>
      </c>
      <c r="B107" s="166"/>
      <c r="C107" s="146"/>
      <c r="D107" s="139"/>
      <c r="E107" s="190"/>
      <c r="F107" s="146"/>
      <c r="G107" s="146"/>
      <c r="H107" s="146"/>
      <c r="I107" s="146"/>
      <c r="J107" s="146"/>
      <c r="K107" s="146"/>
      <c r="L107" s="151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>
      <c r="A108" s="141" t="s">
        <v>14</v>
      </c>
      <c r="B108" s="151"/>
      <c r="C108" s="156"/>
      <c r="D108" s="151"/>
      <c r="E108" s="151"/>
      <c r="F108" s="139"/>
      <c r="G108" s="146"/>
      <c r="H108" s="185"/>
      <c r="I108" s="146"/>
      <c r="J108" s="146"/>
      <c r="K108" s="139"/>
      <c r="L108" s="151"/>
      <c r="M108" s="47">
        <f t="shared" si="2"/>
        <v>0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>
      <c r="A109" s="141" t="s">
        <v>15</v>
      </c>
      <c r="B109" s="139"/>
      <c r="C109" s="163"/>
      <c r="D109" s="146"/>
      <c r="E109" s="151"/>
      <c r="F109" s="151"/>
      <c r="G109" s="151"/>
      <c r="H109" s="185"/>
      <c r="I109" s="146"/>
      <c r="J109" s="146"/>
      <c r="K109" s="146"/>
      <c r="L109" s="151"/>
      <c r="M109" s="47">
        <f t="shared" si="2"/>
        <v>0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>
      <c r="A110" s="141" t="s">
        <v>16</v>
      </c>
      <c r="B110" s="153"/>
      <c r="C110" s="153"/>
      <c r="D110" s="151"/>
      <c r="E110" s="151"/>
      <c r="F110" s="205"/>
      <c r="G110" s="146"/>
      <c r="H110" s="146"/>
      <c r="I110" s="146"/>
      <c r="J110" s="146"/>
      <c r="K110" s="146"/>
      <c r="L110" s="151"/>
      <c r="M110" s="47">
        <f t="shared" si="2"/>
        <v>0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>
      <c r="A111" s="141" t="s">
        <v>17</v>
      </c>
      <c r="B111" s="208"/>
      <c r="C111" s="153"/>
      <c r="D111" s="153"/>
      <c r="E111" s="207"/>
      <c r="F111" s="185"/>
      <c r="G111" s="146"/>
      <c r="H111" s="185"/>
      <c r="I111" s="146"/>
      <c r="J111" s="146"/>
      <c r="K111" s="146"/>
      <c r="L111" s="151"/>
      <c r="M111" s="47">
        <f t="shared" si="2"/>
        <v>0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 ht="27">
      <c r="A112" s="141" t="s">
        <v>18</v>
      </c>
      <c r="B112" s="146"/>
      <c r="C112" s="156"/>
      <c r="D112" s="154" t="s">
        <v>167</v>
      </c>
      <c r="E112" s="163"/>
      <c r="F112" s="146"/>
      <c r="G112" s="146"/>
      <c r="H112" s="146"/>
      <c r="I112" s="146"/>
      <c r="J112" s="146"/>
      <c r="K112" s="146"/>
      <c r="L112" s="151"/>
      <c r="M112" s="47">
        <f t="shared" si="2"/>
        <v>1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152">
        <f>A106+1</f>
        <v>42538</v>
      </c>
      <c r="B113" s="14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46" t="s">
        <v>10</v>
      </c>
      <c r="K113" s="146" t="s">
        <v>11</v>
      </c>
      <c r="L113" s="151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141" t="s">
        <v>14</v>
      </c>
      <c r="B114" s="151"/>
      <c r="C114" s="163"/>
      <c r="D114" s="146"/>
      <c r="E114" s="146"/>
      <c r="F114" s="193"/>
      <c r="G114" s="146"/>
      <c r="H114" s="146"/>
      <c r="I114" s="146"/>
      <c r="J114" s="146"/>
      <c r="K114" s="146"/>
      <c r="L114" s="151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>
      <c r="A115" s="141" t="s">
        <v>15</v>
      </c>
      <c r="B115" s="164"/>
      <c r="C115" s="163"/>
      <c r="D115" s="164"/>
      <c r="E115" s="146"/>
      <c r="F115" s="151"/>
      <c r="G115" s="146"/>
      <c r="H115" s="185"/>
      <c r="I115" s="146"/>
      <c r="J115" s="146"/>
      <c r="K115" s="146"/>
      <c r="L115" s="151"/>
      <c r="M115" s="47">
        <f t="shared" si="2"/>
        <v>0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>
      <c r="A116" s="141" t="s">
        <v>16</v>
      </c>
      <c r="B116" s="153"/>
      <c r="C116" s="153"/>
      <c r="D116" s="151"/>
      <c r="E116" s="151"/>
      <c r="F116" s="205"/>
      <c r="G116" s="146"/>
      <c r="H116" s="146"/>
      <c r="I116" s="146"/>
      <c r="J116" s="146"/>
      <c r="K116" s="146"/>
      <c r="L116" s="151"/>
      <c r="M116" s="47">
        <f t="shared" si="2"/>
        <v>0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141" t="s">
        <v>18</v>
      </c>
      <c r="B117" s="139"/>
      <c r="C117" s="153"/>
      <c r="D117" s="153"/>
      <c r="E117" s="167" t="s">
        <v>168</v>
      </c>
      <c r="F117" s="154" t="s">
        <v>106</v>
      </c>
      <c r="G117" s="185"/>
      <c r="H117" s="146"/>
      <c r="I117" s="146"/>
      <c r="J117" s="146"/>
      <c r="K117" s="146"/>
      <c r="L117" s="151"/>
      <c r="M117" s="47">
        <f t="shared" si="2"/>
        <v>2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152">
        <f>A113+1</f>
        <v>42539</v>
      </c>
      <c r="B118" s="14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46" t="s">
        <v>10</v>
      </c>
      <c r="K118" s="146" t="s">
        <v>11</v>
      </c>
      <c r="L118" s="151" t="s">
        <v>12</v>
      </c>
      <c r="M118" s="47" t="e">
        <f>MOD(11-COUNTIF(#REF!,""),11)</f>
        <v>#REF!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182" t="s">
        <v>13</v>
      </c>
      <c r="B119" s="151"/>
      <c r="C119" s="146"/>
      <c r="D119" s="139"/>
      <c r="E119" s="146"/>
      <c r="F119" s="154" t="s">
        <v>166</v>
      </c>
      <c r="G119" s="139"/>
      <c r="H119" s="139"/>
      <c r="I119" s="139"/>
      <c r="J119" s="139"/>
      <c r="K119" s="139"/>
      <c r="L119" s="139"/>
      <c r="M119" s="47">
        <f>MOD(11-COUNTIF(B118:L118,""),11)</f>
        <v>0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27">
      <c r="A120" s="141" t="s">
        <v>14</v>
      </c>
      <c r="B120" s="151"/>
      <c r="C120" s="146"/>
      <c r="D120" s="139"/>
      <c r="E120" s="200" t="s">
        <v>169</v>
      </c>
      <c r="F120" s="201" t="s">
        <v>165</v>
      </c>
      <c r="G120" s="146"/>
      <c r="H120" s="146"/>
      <c r="I120" s="146"/>
      <c r="J120" s="146"/>
      <c r="K120" s="146"/>
      <c r="L120" s="151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27">
      <c r="A121" s="141" t="s">
        <v>15</v>
      </c>
      <c r="B121" s="164"/>
      <c r="C121" s="164"/>
      <c r="D121" s="142" t="s">
        <v>170</v>
      </c>
      <c r="E121" s="201" t="s">
        <v>102</v>
      </c>
      <c r="F121" s="202"/>
      <c r="G121" s="146"/>
      <c r="H121" s="146"/>
      <c r="I121" s="146"/>
      <c r="J121" s="146"/>
      <c r="K121" s="146"/>
      <c r="L121" s="151"/>
      <c r="M121" s="47">
        <f t="shared" si="2"/>
        <v>2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141" t="s">
        <v>16</v>
      </c>
      <c r="B122" s="153"/>
      <c r="C122" s="146"/>
      <c r="D122" s="142" t="s">
        <v>105</v>
      </c>
      <c r="E122" s="204" t="s">
        <v>171</v>
      </c>
      <c r="F122" s="209" t="s">
        <v>138</v>
      </c>
      <c r="G122" s="205"/>
      <c r="H122" s="146"/>
      <c r="I122" s="146"/>
      <c r="J122" s="146"/>
      <c r="K122" s="146"/>
      <c r="L122" s="151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141" t="s">
        <v>17</v>
      </c>
      <c r="B123" s="139"/>
      <c r="C123" s="139"/>
      <c r="D123" s="156"/>
      <c r="E123" s="167" t="s">
        <v>168</v>
      </c>
      <c r="F123" s="204" t="s">
        <v>172</v>
      </c>
      <c r="G123" s="146"/>
      <c r="H123" s="146"/>
      <c r="I123" s="146"/>
      <c r="J123" s="146"/>
      <c r="K123" s="146"/>
      <c r="L123" s="151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 ht="27">
      <c r="A124" s="141" t="s">
        <v>18</v>
      </c>
      <c r="B124" s="139"/>
      <c r="C124" s="139"/>
      <c r="D124" s="175"/>
      <c r="E124" s="153"/>
      <c r="F124" s="167" t="s">
        <v>97</v>
      </c>
      <c r="G124" s="146"/>
      <c r="H124" s="146"/>
      <c r="I124" s="146"/>
      <c r="J124" s="146"/>
      <c r="K124" s="146"/>
      <c r="L124" s="151"/>
      <c r="M124" s="47">
        <f t="shared" si="2"/>
        <v>1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152">
        <f>A118+1</f>
        <v>42540</v>
      </c>
      <c r="B125" s="146" t="s">
        <v>2</v>
      </c>
      <c r="C125" s="146" t="s">
        <v>3</v>
      </c>
      <c r="D125" s="146" t="s">
        <v>4</v>
      </c>
      <c r="E125" s="146" t="s">
        <v>5</v>
      </c>
      <c r="F125" s="146" t="s">
        <v>6</v>
      </c>
      <c r="G125" s="146" t="s">
        <v>7</v>
      </c>
      <c r="H125" s="146" t="s">
        <v>8</v>
      </c>
      <c r="I125" s="146" t="s">
        <v>9</v>
      </c>
      <c r="J125" s="146" t="s">
        <v>10</v>
      </c>
      <c r="K125" s="146" t="s">
        <v>11</v>
      </c>
      <c r="L125" s="151" t="s">
        <v>12</v>
      </c>
      <c r="M125" s="47">
        <f>MOD(11-COUNTIF(B125:L125,""),11)</f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182" t="s">
        <v>13</v>
      </c>
      <c r="B126" s="145"/>
      <c r="C126" s="164"/>
      <c r="D126" s="193"/>
      <c r="E126" s="210"/>
      <c r="F126" s="146"/>
      <c r="G126" s="146"/>
      <c r="H126" s="146"/>
      <c r="I126" s="146"/>
      <c r="J126" s="146"/>
      <c r="K126" s="146"/>
      <c r="L126" s="151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40.5">
      <c r="A127" s="141" t="s">
        <v>14</v>
      </c>
      <c r="B127" s="164"/>
      <c r="C127" s="156"/>
      <c r="D127" s="184" t="s">
        <v>74</v>
      </c>
      <c r="E127" s="139"/>
      <c r="F127" s="146" t="s">
        <v>96</v>
      </c>
      <c r="G127" s="193"/>
      <c r="H127" s="146"/>
      <c r="I127" s="146"/>
      <c r="J127" s="146"/>
      <c r="K127" s="146"/>
      <c r="L127" s="151"/>
      <c r="M127" s="47">
        <f t="shared" si="2"/>
        <v>2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27">
      <c r="A128" s="141" t="s">
        <v>15</v>
      </c>
      <c r="B128" s="156"/>
      <c r="C128" s="175"/>
      <c r="D128" s="195" t="s">
        <v>157</v>
      </c>
      <c r="E128" s="139"/>
      <c r="F128" s="174" t="s">
        <v>101</v>
      </c>
      <c r="G128" s="151"/>
      <c r="H128" s="146"/>
      <c r="I128" s="146"/>
      <c r="J128" s="146"/>
      <c r="K128" s="146"/>
      <c r="L128" s="151"/>
      <c r="M128" s="47">
        <f t="shared" si="2"/>
        <v>2</v>
      </c>
      <c r="O128" t="str">
        <f t="shared" ca="1" si="3"/>
        <v>化学</v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>化学</v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27">
      <c r="A129" s="141" t="s">
        <v>16</v>
      </c>
      <c r="B129" s="151"/>
      <c r="C129" s="166"/>
      <c r="D129" s="154" t="s">
        <v>107</v>
      </c>
      <c r="E129" s="151"/>
      <c r="F129" s="146"/>
      <c r="G129" s="146"/>
      <c r="H129" s="190"/>
      <c r="I129" s="146"/>
      <c r="J129" s="146"/>
      <c r="K129" s="146"/>
      <c r="L129" s="151"/>
      <c r="M129" s="47">
        <f t="shared" si="2"/>
        <v>1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141" t="s">
        <v>17</v>
      </c>
      <c r="B130" s="153"/>
      <c r="C130" s="191"/>
      <c r="D130" s="154" t="s">
        <v>107</v>
      </c>
      <c r="E130" s="139"/>
      <c r="F130" s="167" t="s">
        <v>97</v>
      </c>
      <c r="G130" s="185"/>
      <c r="H130" s="146"/>
      <c r="I130" s="146"/>
      <c r="J130" s="146"/>
      <c r="K130" s="146"/>
      <c r="L130" s="151"/>
      <c r="M130" s="47">
        <f t="shared" si="2"/>
        <v>2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 ht="27">
      <c r="A131" s="141" t="s">
        <v>18</v>
      </c>
      <c r="B131" s="146"/>
      <c r="C131" s="194"/>
      <c r="D131" s="139"/>
      <c r="E131" s="146"/>
      <c r="F131" s="167" t="s">
        <v>173</v>
      </c>
      <c r="G131" s="146"/>
      <c r="H131" s="146"/>
      <c r="I131" s="146"/>
      <c r="J131" s="146"/>
      <c r="K131" s="146"/>
      <c r="L131" s="151"/>
      <c r="M131" s="47">
        <f t="shared" si="2"/>
        <v>1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152">
        <f>A125+1</f>
        <v>42541</v>
      </c>
      <c r="B132" s="146" t="s">
        <v>2</v>
      </c>
      <c r="C132" s="146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151" t="s">
        <v>12</v>
      </c>
      <c r="M132" s="47">
        <f t="shared" ref="M132:M191" si="4">MOD(11-COUNTIF(B132:L132,""),11)</f>
        <v>0</v>
      </c>
      <c r="O132" t="str">
        <f t="shared" ref="O132:O19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182" t="s">
        <v>13</v>
      </c>
      <c r="B133" s="151"/>
      <c r="C133" s="164"/>
      <c r="D133" s="153"/>
      <c r="E133" s="205"/>
      <c r="F133" s="205"/>
      <c r="G133" s="205"/>
      <c r="H133" s="146"/>
      <c r="I133" s="146"/>
      <c r="J133" s="146"/>
      <c r="K133" s="146"/>
      <c r="L133" s="151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141" t="s">
        <v>14</v>
      </c>
      <c r="B134" s="151"/>
      <c r="C134" s="151"/>
      <c r="D134" s="139"/>
      <c r="E134" s="139"/>
      <c r="F134" s="151"/>
      <c r="G134" s="185"/>
      <c r="H134" s="146"/>
      <c r="I134" s="146"/>
      <c r="J134" s="146"/>
      <c r="K134" s="146"/>
      <c r="L134" s="151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>
      <c r="A135" s="141" t="s">
        <v>15</v>
      </c>
      <c r="B135" s="151"/>
      <c r="C135" s="164"/>
      <c r="D135" s="139"/>
      <c r="E135" s="151"/>
      <c r="F135" s="205"/>
      <c r="G135" s="146"/>
      <c r="H135" s="146"/>
      <c r="I135" s="146"/>
      <c r="J135" s="146"/>
      <c r="K135" s="146"/>
      <c r="L135" s="151"/>
      <c r="M135" s="47">
        <f t="shared" si="4"/>
        <v>0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>
      <c r="A136" s="141" t="s">
        <v>16</v>
      </c>
      <c r="B136" s="166"/>
      <c r="C136" s="153"/>
      <c r="D136" s="151"/>
      <c r="E136" s="207"/>
      <c r="F136" s="185"/>
      <c r="G136" s="139"/>
      <c r="H136" s="199"/>
      <c r="I136" s="146"/>
      <c r="J136" s="146"/>
      <c r="K136" s="146"/>
      <c r="L136" s="151"/>
      <c r="M136" s="47">
        <f t="shared" si="4"/>
        <v>0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141" t="s">
        <v>17</v>
      </c>
      <c r="B137" s="208"/>
      <c r="C137" s="151"/>
      <c r="D137" s="153"/>
      <c r="E137" s="146"/>
      <c r="F137" s="146"/>
      <c r="G137" s="146"/>
      <c r="H137" s="146"/>
      <c r="I137" s="146"/>
      <c r="J137" s="146"/>
      <c r="K137" s="146"/>
      <c r="L137" s="151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>
      <c r="A138" s="141" t="s">
        <v>18</v>
      </c>
      <c r="B138" s="145"/>
      <c r="C138" s="206"/>
      <c r="D138" s="139"/>
      <c r="E138" s="139"/>
      <c r="F138" s="164"/>
      <c r="G138" s="164"/>
      <c r="H138" s="146"/>
      <c r="I138" s="146"/>
      <c r="J138" s="146"/>
      <c r="K138" s="146"/>
      <c r="L138" s="151"/>
      <c r="M138" s="47">
        <f t="shared" si="4"/>
        <v>0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152">
        <f>A132+1</f>
        <v>42542</v>
      </c>
      <c r="B139" s="146" t="s">
        <v>2</v>
      </c>
      <c r="C139" s="146" t="s">
        <v>3</v>
      </c>
      <c r="D139" s="146" t="s">
        <v>4</v>
      </c>
      <c r="E139" s="146" t="s">
        <v>5</v>
      </c>
      <c r="F139" s="146" t="s">
        <v>6</v>
      </c>
      <c r="G139" s="146" t="s">
        <v>7</v>
      </c>
      <c r="H139" s="146" t="s">
        <v>8</v>
      </c>
      <c r="I139" s="146" t="s">
        <v>9</v>
      </c>
      <c r="J139" s="146" t="s">
        <v>10</v>
      </c>
      <c r="K139" s="146" t="s">
        <v>11</v>
      </c>
      <c r="L139" s="151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>
      <c r="A140" s="141" t="s">
        <v>15</v>
      </c>
      <c r="B140" s="164"/>
      <c r="C140" s="175"/>
      <c r="D140" s="191"/>
      <c r="E140" s="151"/>
      <c r="F140" s="139"/>
      <c r="G140" s="151"/>
      <c r="H140" s="146"/>
      <c r="I140" s="146"/>
      <c r="J140" s="146"/>
      <c r="K140" s="146"/>
      <c r="L140" s="151"/>
      <c r="M140" s="47">
        <f t="shared" si="4"/>
        <v>0</v>
      </c>
      <c r="O140" t="str">
        <f t="shared" ca="1" si="5"/>
        <v/>
      </c>
      <c r="P140" s="17" t="str">
        <f ca="1">IF(COUNTIF(INDIRECT("$B$140"),"*"&amp;$O$2&amp;"*")=1,LEFT(RIGHT(INDIRECT("$B$140"),5),2),"")</f>
        <v/>
      </c>
      <c r="Q140" s="16" t="str">
        <f ca="1">IF(COUNTIF(INDIRECT("$C$140"),"*"&amp;$O$2&amp;"*")=1,LEFT(RIGHT(INDIRECT("$C$140"),5),2),"")</f>
        <v/>
      </c>
      <c r="R140" s="16" t="str">
        <f ca="1">IF(COUNTIF(INDIRECT("$D$140"),"*"&amp;$O$2&amp;"*")=1,LEFT(RIGHT(INDIRECT("$D$140"),5),2),"")</f>
        <v/>
      </c>
      <c r="S140" s="16" t="str">
        <f ca="1">IF(COUNTIF(INDIRECT("$E$140"),"*"&amp;$O$2&amp;"*")=1,LEFT(RIGHT(INDIRECT("$E$140"),5),2),"")</f>
        <v/>
      </c>
      <c r="T140" s="16" t="str">
        <f ca="1">IF(COUNTIF(INDIRECT("$F$140"),"*"&amp;$O$2&amp;"*")=1,LEFT(RIGHT(INDIRECT("$F$140"),5),2),"")</f>
        <v/>
      </c>
      <c r="U140" s="16" t="str">
        <f ca="1">IF(COUNTIF(INDIRECT("$G$140"),"*"&amp;$O$2&amp;"*")=1,LEFT(RIGHT(INDIRECT("$G$140"),5),2),"")</f>
        <v/>
      </c>
      <c r="V140" s="16" t="str">
        <f ca="1">IF(COUNTIF(INDIRECT("$H$140"),"*"&amp;$O$2&amp;"*")=1,LEFT(RIGHT(INDIRECT("$H$140"),5),2),"")</f>
        <v/>
      </c>
      <c r="W140" s="16" t="str">
        <f ca="1">IF(COUNTIF(INDIRECT("$I$140"),"*"&amp;$O$2&amp;"*")=1,LEFT(RIGHT(INDIRECT("$I$140"),5),2),"")</f>
        <v/>
      </c>
      <c r="X140" s="16" t="str">
        <f ca="1">IF(COUNTIF(INDIRECT("$J$140"),"*"&amp;$O$2&amp;"*")=1,LEFT(RIGHT(INDIRECT("$J$140"),5),2),"")</f>
        <v/>
      </c>
      <c r="Y140" s="16" t="str">
        <f ca="1">IF(COUNTIF(INDIRECT("$K$140"),"*"&amp;$O$2&amp;"*")=1,LEFT(RIGHT(INDIRECT("$K$140"),5),2),"")</f>
        <v/>
      </c>
      <c r="Z140" s="18" t="str">
        <f ca="1">IF(COUNTIF(INDIRECT("$L$140"),"*"&amp;$O$2&amp;"*")=1,LEFT(RIGHT(INDIRECT("$L$140"),5),2),"")</f>
        <v/>
      </c>
    </row>
    <row r="141" spans="1:26">
      <c r="A141" s="141" t="s">
        <v>16</v>
      </c>
      <c r="B141" s="151"/>
      <c r="C141" s="166"/>
      <c r="D141" s="151"/>
      <c r="E141" s="139"/>
      <c r="F141" s="139"/>
      <c r="G141" s="139"/>
      <c r="H141" s="146"/>
      <c r="I141" s="146"/>
      <c r="J141" s="146"/>
      <c r="K141" s="146"/>
      <c r="L141" s="151"/>
      <c r="M141" s="47">
        <f t="shared" si="4"/>
        <v>0</v>
      </c>
      <c r="O141" t="str">
        <f t="shared" ca="1" si="5"/>
        <v/>
      </c>
      <c r="P141" s="17" t="str">
        <f ca="1">IF(COUNTIF(INDIRECT("$B$141"),"*"&amp;$O$2&amp;"*")=1,LEFT(RIGHT(INDIRECT("$B$141"),5),2),"")</f>
        <v/>
      </c>
      <c r="Q141" s="16" t="str">
        <f ca="1">IF(COUNTIF(INDIRECT("$C$141"),"*"&amp;$O$2&amp;"*")=1,LEFT(RIGHT(INDIRECT("$C$141"),5),2),"")</f>
        <v/>
      </c>
      <c r="R141" s="16" t="str">
        <f ca="1">IF(COUNTIF(INDIRECT("$D$141"),"*"&amp;$O$2&amp;"*")=1,LEFT(RIGHT(INDIRECT("$D$141"),5),2),"")</f>
        <v/>
      </c>
      <c r="S141" s="16" t="str">
        <f ca="1">IF(COUNTIF(INDIRECT("$E$141"),"*"&amp;$O$2&amp;"*")=1,LEFT(RIGHT(INDIRECT("$E$141"),5),2),"")</f>
        <v/>
      </c>
      <c r="T141" s="16" t="str">
        <f ca="1">IF(COUNTIF(INDIRECT("$F$141"),"*"&amp;$O$2&amp;"*")=1,LEFT(RIGHT(INDIRECT("$F$141"),5),2),"")</f>
        <v/>
      </c>
      <c r="U141" s="16" t="str">
        <f ca="1">IF(COUNTIF(INDIRECT("$G$141"),"*"&amp;$O$2&amp;"*")=1,LEFT(RIGHT(INDIRECT("$G$141"),5),2),"")</f>
        <v/>
      </c>
      <c r="V141" s="16" t="str">
        <f ca="1">IF(COUNTIF(INDIRECT("$H$141"),"*"&amp;$O$2&amp;"*")=1,LEFT(RIGHT(INDIRECT("$H$141"),5),2),"")</f>
        <v/>
      </c>
      <c r="W141" s="16" t="str">
        <f ca="1">IF(COUNTIF(INDIRECT("$I$141"),"*"&amp;$O$2&amp;"*")=1,LEFT(RIGHT(INDIRECT("$I$141"),5),2),"")</f>
        <v/>
      </c>
      <c r="X141" s="16" t="str">
        <f ca="1">IF(COUNTIF(INDIRECT("$J$141"),"*"&amp;$O$2&amp;"*")=1,LEFT(RIGHT(INDIRECT("$J$141"),5),2),"")</f>
        <v/>
      </c>
      <c r="Y141" s="16" t="str">
        <f ca="1">IF(COUNTIF(INDIRECT("$K$141"),"*"&amp;$O$2&amp;"*")=1,LEFT(RIGHT(INDIRECT("$K$141"),5),2),"")</f>
        <v/>
      </c>
      <c r="Z141" s="18" t="str">
        <f ca="1">IF(COUNTIF(INDIRECT("$L$141"),"*"&amp;$O$2&amp;"*")=1,LEFT(RIGHT(INDIRECT("$L$141"),5),2),"")</f>
        <v/>
      </c>
    </row>
    <row r="142" spans="1:26">
      <c r="A142" s="141" t="s">
        <v>17</v>
      </c>
      <c r="B142" s="175"/>
      <c r="C142" s="151"/>
      <c r="D142" s="164"/>
      <c r="E142" s="139"/>
      <c r="F142" s="139"/>
      <c r="G142" s="139"/>
      <c r="H142" s="146"/>
      <c r="I142" s="146"/>
      <c r="J142" s="146"/>
      <c r="K142" s="146"/>
      <c r="L142" s="151"/>
      <c r="M142" s="47">
        <f t="shared" si="4"/>
        <v>0</v>
      </c>
      <c r="O142" t="str">
        <f t="shared" ca="1" si="5"/>
        <v/>
      </c>
      <c r="P142" s="17" t="str">
        <f ca="1">IF(COUNTIF(INDIRECT("$B$142"),"*"&amp;$O$2&amp;"*")=1,LEFT(RIGHT(INDIRECT("$B$142"),5),2),"")</f>
        <v/>
      </c>
      <c r="Q142" s="16" t="str">
        <f ca="1">IF(COUNTIF(INDIRECT("$C$142"),"*"&amp;$O$2&amp;"*")=1,LEFT(RIGHT(INDIRECT("$C$142"),5),2),"")</f>
        <v/>
      </c>
      <c r="R142" s="16" t="str">
        <f ca="1">IF(COUNTIF(INDIRECT("$D$142"),"*"&amp;$O$2&amp;"*")=1,LEFT(RIGHT(INDIRECT("$D$142"),5),2),"")</f>
        <v/>
      </c>
      <c r="S142" s="16" t="str">
        <f ca="1">IF(COUNTIF(INDIRECT("$E$142"),"*"&amp;$O$2&amp;"*")=1,LEFT(RIGHT(INDIRECT("$E$142"),5),2),"")</f>
        <v/>
      </c>
      <c r="T142" s="16" t="str">
        <f ca="1">IF(COUNTIF(INDIRECT("$F$142"),"*"&amp;$O$2&amp;"*")=1,LEFT(RIGHT(INDIRECT("$F$142"),5),2),"")</f>
        <v/>
      </c>
      <c r="U142" s="16" t="str">
        <f ca="1">IF(COUNTIF(INDIRECT("$G$142"),"*"&amp;$O$2&amp;"*")=1,LEFT(RIGHT(INDIRECT("$G$142"),5),2),"")</f>
        <v/>
      </c>
      <c r="V142" s="16" t="str">
        <f ca="1">IF(COUNTIF(INDIRECT("$H$142"),"*"&amp;$O$2&amp;"*")=1,LEFT(RIGHT(INDIRECT("$H$142"),5),2),"")</f>
        <v/>
      </c>
      <c r="W142" s="16" t="str">
        <f ca="1">IF(COUNTIF(INDIRECT("$I$142"),"*"&amp;$O$2&amp;"*")=1,LEFT(RIGHT(INDIRECT("$I$142"),5),2),"")</f>
        <v/>
      </c>
      <c r="X142" s="16" t="str">
        <f ca="1">IF(COUNTIF(INDIRECT("$J$142"),"*"&amp;$O$2&amp;"*")=1,LEFT(RIGHT(INDIRECT("$J$142"),5),2),"")</f>
        <v/>
      </c>
      <c r="Y142" s="16" t="str">
        <f ca="1">IF(COUNTIF(INDIRECT("$K$142"),"*"&amp;$O$2&amp;"*")=1,LEFT(RIGHT(INDIRECT("$K$142"),5),2),"")</f>
        <v/>
      </c>
      <c r="Z142" s="18" t="str">
        <f ca="1">IF(COUNTIF(INDIRECT("$L$142"),"*"&amp;$O$2&amp;"*")=1,LEFT(RIGHT(INDIRECT("$L$142"),5),2),"")</f>
        <v/>
      </c>
    </row>
    <row r="143" spans="1:26">
      <c r="A143" s="141" t="s">
        <v>18</v>
      </c>
      <c r="B143" s="164"/>
      <c r="C143" s="194"/>
      <c r="D143" s="139"/>
      <c r="E143" s="211"/>
      <c r="F143" s="141"/>
      <c r="G143" s="211"/>
      <c r="H143" s="146"/>
      <c r="I143" s="146"/>
      <c r="J143" s="146"/>
      <c r="K143" s="146"/>
      <c r="L143" s="151"/>
      <c r="M143" s="47">
        <f t="shared" si="4"/>
        <v>0</v>
      </c>
      <c r="O143" t="str">
        <f t="shared" ca="1" si="5"/>
        <v/>
      </c>
      <c r="P143" s="17" t="str">
        <f ca="1">IF(COUNTIF(INDIRECT("$B$143"),"*"&amp;$O$2&amp;"*")=1,LEFT(RIGHT(INDIRECT("$B$143"),5),2),"")</f>
        <v/>
      </c>
      <c r="Q143" s="16" t="str">
        <f ca="1">IF(COUNTIF(INDIRECT("$C$143"),"*"&amp;$O$2&amp;"*")=1,LEFT(RIGHT(INDIRECT("$C$143"),5),2),"")</f>
        <v/>
      </c>
      <c r="R143" s="16" t="str">
        <f ca="1">IF(COUNTIF(INDIRECT("$D$143"),"*"&amp;$O$2&amp;"*")=1,LEFT(RIGHT(INDIRECT("$D$143"),5),2),"")</f>
        <v/>
      </c>
      <c r="S143" s="16" t="str">
        <f ca="1">IF(COUNTIF(INDIRECT("$E$143"),"*"&amp;$O$2&amp;"*")=1,LEFT(RIGHT(INDIRECT("$E$143"),5),2),"")</f>
        <v/>
      </c>
      <c r="T143" s="16" t="str">
        <f ca="1">IF(COUNTIF(INDIRECT("$F$143"),"*"&amp;$O$2&amp;"*")=1,LEFT(RIGHT(INDIRECT("$F$143"),5),2),"")</f>
        <v/>
      </c>
      <c r="U143" s="16" t="str">
        <f ca="1">IF(COUNTIF(INDIRECT("$G$143"),"*"&amp;$O$2&amp;"*")=1,LEFT(RIGHT(INDIRECT("$G$143"),5),2),"")</f>
        <v/>
      </c>
      <c r="V143" s="16" t="str">
        <f ca="1">IF(COUNTIF(INDIRECT("$H$143"),"*"&amp;$O$2&amp;"*")=1,LEFT(RIGHT(INDIRECT("$H$143"),5),2),"")</f>
        <v/>
      </c>
      <c r="W143" s="16" t="str">
        <f ca="1">IF(COUNTIF(INDIRECT("$I$143"),"*"&amp;$O$2&amp;"*")=1,LEFT(RIGHT(INDIRECT("$I$143"),5),2),"")</f>
        <v/>
      </c>
      <c r="X143" s="16" t="str">
        <f ca="1">IF(COUNTIF(INDIRECT("$J$143"),"*"&amp;$O$2&amp;"*")=1,LEFT(RIGHT(INDIRECT("$J$143"),5),2),"")</f>
        <v/>
      </c>
      <c r="Y143" s="16" t="str">
        <f ca="1">IF(COUNTIF(INDIRECT("$K$143"),"*"&amp;$O$2&amp;"*")=1,LEFT(RIGHT(INDIRECT("$K$143"),5),2),"")</f>
        <v/>
      </c>
      <c r="Z143" s="18" t="str">
        <f ca="1">IF(COUNTIF(INDIRECT("$L$143"),"*"&amp;$O$2&amp;"*")=1,LEFT(RIGHT(INDIRECT("$L$143"),5),2),"")</f>
        <v/>
      </c>
    </row>
    <row r="144" spans="1:26">
      <c r="A144" s="152">
        <f>A139+1</f>
        <v>42543</v>
      </c>
      <c r="B144" s="146" t="s">
        <v>2</v>
      </c>
      <c r="C144" s="146" t="s">
        <v>3</v>
      </c>
      <c r="D144" s="146" t="s">
        <v>4</v>
      </c>
      <c r="E144" s="146" t="s">
        <v>5</v>
      </c>
      <c r="F144" s="146" t="s">
        <v>6</v>
      </c>
      <c r="G144" s="146" t="s">
        <v>7</v>
      </c>
      <c r="H144" s="146" t="s">
        <v>8</v>
      </c>
      <c r="I144" s="146" t="s">
        <v>9</v>
      </c>
      <c r="J144" s="146" t="s">
        <v>10</v>
      </c>
      <c r="K144" s="146" t="s">
        <v>11</v>
      </c>
      <c r="L144" s="151" t="s">
        <v>12</v>
      </c>
      <c r="M144" s="47">
        <f t="shared" si="4"/>
        <v>0</v>
      </c>
      <c r="O144" t="str">
        <f t="shared" ca="1" si="5"/>
        <v/>
      </c>
      <c r="P144" s="17" t="str">
        <f ca="1">IF(COUNTIF(INDIRECT("$B$144"),"*"&amp;$O$2&amp;"*")=1,LEFT(RIGHT(INDIRECT("$B$144"),5),2),"")</f>
        <v/>
      </c>
      <c r="Q144" s="16" t="str">
        <f ca="1">IF(COUNTIF(INDIRECT("$C$144"),"*"&amp;$O$2&amp;"*")=1,LEFT(RIGHT(INDIRECT("$C$144"),5),2),"")</f>
        <v/>
      </c>
      <c r="R144" s="16" t="str">
        <f ca="1">IF(COUNTIF(INDIRECT("$D$144"),"*"&amp;$O$2&amp;"*")=1,LEFT(RIGHT(INDIRECT("$D$144"),5),2),"")</f>
        <v/>
      </c>
      <c r="S144" s="16" t="str">
        <f ca="1">IF(COUNTIF(INDIRECT("$E$144"),"*"&amp;$O$2&amp;"*")=1,LEFT(RIGHT(INDIRECT("$E$144"),5),2),"")</f>
        <v/>
      </c>
      <c r="T144" s="16" t="str">
        <f ca="1">IF(COUNTIF(INDIRECT("$F$144"),"*"&amp;$O$2&amp;"*")=1,LEFT(RIGHT(INDIRECT("$F$144"),5),2),"")</f>
        <v/>
      </c>
      <c r="U144" s="16" t="str">
        <f ca="1">IF(COUNTIF(INDIRECT("$G$144"),"*"&amp;$O$2&amp;"*")=1,LEFT(RIGHT(INDIRECT("$G$144"),5),2),"")</f>
        <v/>
      </c>
      <c r="V144" s="16" t="str">
        <f ca="1">IF(COUNTIF(INDIRECT("$H$144"),"*"&amp;$O$2&amp;"*")=1,LEFT(RIGHT(INDIRECT("$H$144"),5),2),"")</f>
        <v/>
      </c>
      <c r="W144" s="16" t="str">
        <f ca="1">IF(COUNTIF(INDIRECT("$I$144"),"*"&amp;$O$2&amp;"*")=1,LEFT(RIGHT(INDIRECT("$I$144"),5),2),"")</f>
        <v/>
      </c>
      <c r="X144" s="16" t="str">
        <f ca="1">IF(COUNTIF(INDIRECT("$J$144"),"*"&amp;$O$2&amp;"*")=1,LEFT(RIGHT(INDIRECT("$J$144"),5),2),"")</f>
        <v/>
      </c>
      <c r="Y144" s="16" t="str">
        <f ca="1">IF(COUNTIF(INDIRECT("$K$144"),"*"&amp;$O$2&amp;"*")=1,LEFT(RIGHT(INDIRECT("$K$144"),5),2),"")</f>
        <v/>
      </c>
      <c r="Z144" s="18" t="str">
        <f ca="1">IF(COUNTIF(INDIRECT("$L$144"),"*"&amp;$O$2&amp;"*")=1,LEFT(RIGHT(INDIRECT("$L$144"),5),2),"")</f>
        <v/>
      </c>
    </row>
    <row r="145" spans="1:26">
      <c r="A145" s="141" t="s">
        <v>13</v>
      </c>
      <c r="B145" s="139"/>
      <c r="C145" s="164"/>
      <c r="D145" s="164"/>
      <c r="E145" s="164"/>
      <c r="F145" s="164"/>
      <c r="G145" s="190"/>
      <c r="H145" s="146"/>
      <c r="I145" s="146"/>
      <c r="J145" s="146"/>
      <c r="K145" s="146"/>
      <c r="L145" s="151"/>
      <c r="M145" s="47">
        <f t="shared" si="4"/>
        <v>0</v>
      </c>
      <c r="O145" t="str">
        <f t="shared" ca="1" si="5"/>
        <v/>
      </c>
      <c r="P145" s="17" t="str">
        <f ca="1">IF(COUNTIF(INDIRECT("$B$145"),"*"&amp;$O$2&amp;"*")=1,LEFT(RIGHT(INDIRECT("$B$145"),5),2),"")</f>
        <v/>
      </c>
      <c r="Q145" s="16" t="str">
        <f ca="1">IF(COUNTIF(INDIRECT("$C$145"),"*"&amp;$O$2&amp;"*")=1,LEFT(RIGHT(INDIRECT("$C$145"),5),2),"")</f>
        <v/>
      </c>
      <c r="R145" s="16" t="str">
        <f ca="1">IF(COUNTIF(INDIRECT("$D$145"),"*"&amp;$O$2&amp;"*")=1,LEFT(RIGHT(INDIRECT("$D$145"),5),2),"")</f>
        <v/>
      </c>
      <c r="S145" s="16" t="str">
        <f ca="1">IF(COUNTIF(INDIRECT("$E$145"),"*"&amp;$O$2&amp;"*")=1,LEFT(RIGHT(INDIRECT("$E$145"),5),2),"")</f>
        <v/>
      </c>
      <c r="T145" s="16" t="str">
        <f ca="1">IF(COUNTIF(INDIRECT("$F$145"),"*"&amp;$O$2&amp;"*")=1,LEFT(RIGHT(INDIRECT("$F$145"),5),2),"")</f>
        <v/>
      </c>
      <c r="U145" s="16" t="str">
        <f ca="1">IF(COUNTIF(INDIRECT("$G$145"),"*"&amp;$O$2&amp;"*")=1,LEFT(RIGHT(INDIRECT("$G$145"),5),2),"")</f>
        <v/>
      </c>
      <c r="V145" s="16" t="str">
        <f ca="1">IF(COUNTIF(INDIRECT("$H$145"),"*"&amp;$O$2&amp;"*")=1,LEFT(RIGHT(INDIRECT("$H$145"),5),2),"")</f>
        <v/>
      </c>
      <c r="W145" s="16" t="str">
        <f ca="1">IF(COUNTIF(INDIRECT("$I$145"),"*"&amp;$O$2&amp;"*")=1,LEFT(RIGHT(INDIRECT("$I$145"),5),2),"")</f>
        <v/>
      </c>
      <c r="X145" s="16" t="str">
        <f ca="1">IF(COUNTIF(INDIRECT("$J$145"),"*"&amp;$O$2&amp;"*")=1,LEFT(RIGHT(INDIRECT("$J$145"),5),2),"")</f>
        <v/>
      </c>
      <c r="Y145" s="16" t="str">
        <f ca="1">IF(COUNTIF(INDIRECT("$K$145"),"*"&amp;$O$2&amp;"*")=1,LEFT(RIGHT(INDIRECT("$K$145"),5),2),"")</f>
        <v/>
      </c>
      <c r="Z145" s="18" t="str">
        <f ca="1">IF(COUNTIF(INDIRECT("$L$145"),"*"&amp;$O$2&amp;"*")=1,LEFT(RIGHT(INDIRECT("$L$145"),5),2),"")</f>
        <v/>
      </c>
    </row>
    <row r="146" spans="1:26">
      <c r="A146" s="141" t="s">
        <v>14</v>
      </c>
      <c r="B146" s="151"/>
      <c r="C146" s="151"/>
      <c r="D146" s="153"/>
      <c r="E146" s="139"/>
      <c r="F146" s="164"/>
      <c r="G146" s="190"/>
      <c r="H146" s="139"/>
      <c r="I146" s="139"/>
      <c r="J146" s="146"/>
      <c r="K146" s="146"/>
      <c r="L146" s="151"/>
      <c r="M146" s="47">
        <f t="shared" si="4"/>
        <v>0</v>
      </c>
      <c r="O146" t="str">
        <f t="shared" ca="1" si="5"/>
        <v/>
      </c>
      <c r="P146" s="17" t="str">
        <f ca="1">IF(COUNTIF(INDIRECT("$B$146"),"*"&amp;$O$2&amp;"*")=1,LEFT(RIGHT(INDIRECT("$B$146"),5),2),"")</f>
        <v/>
      </c>
      <c r="Q146" s="16" t="str">
        <f ca="1">IF(COUNTIF(INDIRECT("$C$146"),"*"&amp;$O$2&amp;"*")=1,LEFT(RIGHT(INDIRECT("$C$146"),5),2),"")</f>
        <v/>
      </c>
      <c r="R146" s="16" t="str">
        <f ca="1">IF(COUNTIF(INDIRECT("$D$146"),"*"&amp;$O$2&amp;"*")=1,LEFT(RIGHT(INDIRECT("$D$146"),5),2),"")</f>
        <v/>
      </c>
      <c r="S146" s="16" t="str">
        <f ca="1">IF(COUNTIF(INDIRECT("$E$146"),"*"&amp;$O$2&amp;"*")=1,LEFT(RIGHT(INDIRECT("$E$146"),5),2),"")</f>
        <v/>
      </c>
      <c r="T146" s="16" t="str">
        <f ca="1">IF(COUNTIF(INDIRECT("$F$146"),"*"&amp;$O$2&amp;"*")=1,LEFT(RIGHT(INDIRECT("$F$146"),5),2),"")</f>
        <v/>
      </c>
      <c r="U146" s="16" t="str">
        <f ca="1">IF(COUNTIF(INDIRECT("$G$146"),"*"&amp;$O$2&amp;"*")=1,LEFT(RIGHT(INDIRECT("$G$146"),5),2),"")</f>
        <v/>
      </c>
      <c r="V146" s="16" t="str">
        <f ca="1">IF(COUNTIF(INDIRECT("$H$146"),"*"&amp;$O$2&amp;"*")=1,LEFT(RIGHT(INDIRECT("$H$146"),5),2),"")</f>
        <v/>
      </c>
      <c r="W146" s="16" t="str">
        <f ca="1">IF(COUNTIF(INDIRECT("$I$146"),"*"&amp;$O$2&amp;"*")=1,LEFT(RIGHT(INDIRECT("$I$146"),5),2),"")</f>
        <v/>
      </c>
      <c r="X146" s="16" t="str">
        <f ca="1">IF(COUNTIF(INDIRECT("$J$146"),"*"&amp;$O$2&amp;"*")=1,LEFT(RIGHT(INDIRECT("$J$146"),5),2),"")</f>
        <v/>
      </c>
      <c r="Y146" s="16" t="str">
        <f ca="1">IF(COUNTIF(INDIRECT("$K$146"),"*"&amp;$O$2&amp;"*")=1,LEFT(RIGHT(INDIRECT("$K$146"),5),2),"")</f>
        <v/>
      </c>
      <c r="Z146" s="18" t="str">
        <f ca="1">IF(COUNTIF(INDIRECT("$L$146"),"*"&amp;$O$2&amp;"*")=1,LEFT(RIGHT(INDIRECT("$L$146"),5),2),"")</f>
        <v/>
      </c>
    </row>
    <row r="147" spans="1:26">
      <c r="A147" s="141" t="s">
        <v>15</v>
      </c>
      <c r="B147" s="191"/>
      <c r="C147" s="164"/>
      <c r="D147" s="151"/>
      <c r="E147" s="153"/>
      <c r="F147" s="139"/>
      <c r="G147" s="146"/>
      <c r="H147" s="146"/>
      <c r="I147" s="146"/>
      <c r="J147" s="146"/>
      <c r="K147" s="146"/>
      <c r="L147" s="151"/>
      <c r="M147" s="47">
        <f t="shared" si="4"/>
        <v>0</v>
      </c>
      <c r="O147" t="str">
        <f t="shared" ca="1" si="5"/>
        <v/>
      </c>
      <c r="P147" s="17" t="str">
        <f ca="1">IF(COUNTIF(INDIRECT("$B$147"),"*"&amp;$O$2&amp;"*")=1,LEFT(RIGHT(INDIRECT("$B$147"),5),2),"")</f>
        <v/>
      </c>
      <c r="Q147" s="16" t="str">
        <f ca="1">IF(COUNTIF(INDIRECT("$C$147"),"*"&amp;$O$2&amp;"*")=1,LEFT(RIGHT(INDIRECT("$C$147"),5),2),"")</f>
        <v/>
      </c>
      <c r="R147" s="16" t="str">
        <f ca="1">IF(COUNTIF(INDIRECT("$D$147"),"*"&amp;$O$2&amp;"*")=1,LEFT(RIGHT(INDIRECT("$D$147"),5),2),"")</f>
        <v/>
      </c>
      <c r="S147" s="16" t="str">
        <f ca="1">IF(COUNTIF(INDIRECT("$E$147"),"*"&amp;$O$2&amp;"*")=1,LEFT(RIGHT(INDIRECT("$E$147"),5),2),"")</f>
        <v/>
      </c>
      <c r="T147" s="16" t="str">
        <f ca="1">IF(COUNTIF(INDIRECT("$F$147"),"*"&amp;$O$2&amp;"*")=1,LEFT(RIGHT(INDIRECT("$F$147"),5),2),"")</f>
        <v/>
      </c>
      <c r="U147" s="16" t="str">
        <f ca="1">IF(COUNTIF(INDIRECT("$G$147"),"*"&amp;$O$2&amp;"*")=1,LEFT(RIGHT(INDIRECT("$G$147"),5),2),"")</f>
        <v/>
      </c>
      <c r="V147" s="16" t="str">
        <f ca="1">IF(COUNTIF(INDIRECT("$H$147"),"*"&amp;$O$2&amp;"*")=1,LEFT(RIGHT(INDIRECT("$H$147"),5),2),"")</f>
        <v/>
      </c>
      <c r="W147" s="16" t="str">
        <f ca="1">IF(COUNTIF(INDIRECT("$I$147"),"*"&amp;$O$2&amp;"*")=1,LEFT(RIGHT(INDIRECT("$I$147"),5),2),"")</f>
        <v/>
      </c>
      <c r="X147" s="16" t="str">
        <f ca="1">IF(COUNTIF(INDIRECT("$J$147"),"*"&amp;$O$2&amp;"*")=1,LEFT(RIGHT(INDIRECT("$J$147"),5),2),"")</f>
        <v/>
      </c>
      <c r="Y147" s="16" t="str">
        <f ca="1">IF(COUNTIF(INDIRECT("$K$147"),"*"&amp;$O$2&amp;"*")=1,LEFT(RIGHT(INDIRECT("$K$147"),5),2),"")</f>
        <v/>
      </c>
      <c r="Z147" s="18" t="str">
        <f ca="1">IF(COUNTIF(INDIRECT("$L$147"),"*"&amp;$O$2&amp;"*")=1,LEFT(RIGHT(INDIRECT("$L$147"),5),2),"")</f>
        <v/>
      </c>
    </row>
    <row r="148" spans="1:26">
      <c r="A148" s="141" t="s">
        <v>16</v>
      </c>
      <c r="B148" s="166"/>
      <c r="C148" s="151"/>
      <c r="D148" s="164"/>
      <c r="E148" s="151"/>
      <c r="F148" s="151"/>
      <c r="G148" s="205"/>
      <c r="H148" s="185"/>
      <c r="I148" s="146"/>
      <c r="J148" s="146"/>
      <c r="K148" s="146"/>
      <c r="L148" s="151"/>
      <c r="M148" s="47">
        <f t="shared" si="4"/>
        <v>0</v>
      </c>
      <c r="O148" t="str">
        <f t="shared" ca="1" si="5"/>
        <v/>
      </c>
      <c r="P148" s="17" t="str">
        <f ca="1">IF(COUNTIF(INDIRECT("$B$148"),"*"&amp;$O$2&amp;"*")=1,LEFT(RIGHT(INDIRECT("$B$148"),5),2),"")</f>
        <v/>
      </c>
      <c r="Q148" s="16" t="str">
        <f ca="1">IF(COUNTIF(INDIRECT("$C$148"),"*"&amp;$O$2&amp;"*")=1,LEFT(RIGHT(INDIRECT("$C$148"),5),2),"")</f>
        <v/>
      </c>
      <c r="R148" s="16" t="str">
        <f ca="1">IF(COUNTIF(INDIRECT("$D$148"),"*"&amp;$O$2&amp;"*")=1,LEFT(RIGHT(INDIRECT("$D$148"),5),2),"")</f>
        <v/>
      </c>
      <c r="S148" s="16" t="str">
        <f ca="1">IF(COUNTIF(INDIRECT("$E$148"),"*"&amp;$O$2&amp;"*")=1,LEFT(RIGHT(INDIRECT("$E$148"),5),2),"")</f>
        <v/>
      </c>
      <c r="T148" s="16" t="str">
        <f ca="1">IF(COUNTIF(INDIRECT("$F$148"),"*"&amp;$O$2&amp;"*")=1,LEFT(RIGHT(INDIRECT("$F$148"),5),2),"")</f>
        <v/>
      </c>
      <c r="U148" s="16" t="str">
        <f ca="1">IF(COUNTIF(INDIRECT("$G$148"),"*"&amp;$O$2&amp;"*")=1,LEFT(RIGHT(INDIRECT("$G$148"),5),2),"")</f>
        <v/>
      </c>
      <c r="V148" s="16" t="str">
        <f ca="1">IF(COUNTIF(INDIRECT("$H$148"),"*"&amp;$O$2&amp;"*")=1,LEFT(RIGHT(INDIRECT("$H$148"),5),2),"")</f>
        <v/>
      </c>
      <c r="W148" s="16" t="str">
        <f ca="1">IF(COUNTIF(INDIRECT("$I$148"),"*"&amp;$O$2&amp;"*")=1,LEFT(RIGHT(INDIRECT("$I$148"),5),2),"")</f>
        <v/>
      </c>
      <c r="X148" s="16" t="str">
        <f ca="1">IF(COUNTIF(INDIRECT("$J$148"),"*"&amp;$O$2&amp;"*")=1,LEFT(RIGHT(INDIRECT("$J$148"),5),2),"")</f>
        <v/>
      </c>
      <c r="Y148" s="16" t="str">
        <f ca="1">IF(COUNTIF(INDIRECT("$K$148"),"*"&amp;$O$2&amp;"*")=1,LEFT(RIGHT(INDIRECT("$K$148"),5),2),"")</f>
        <v/>
      </c>
      <c r="Z148" s="18" t="str">
        <f ca="1">IF(COUNTIF(INDIRECT("$L$148"),"*"&amp;$O$2&amp;"*")=1,LEFT(RIGHT(INDIRECT("$L$148"),5),2),"")</f>
        <v/>
      </c>
    </row>
    <row r="149" spans="1:26">
      <c r="A149" s="141" t="s">
        <v>17</v>
      </c>
      <c r="B149" s="212"/>
      <c r="C149" s="206"/>
      <c r="D149" s="151"/>
      <c r="E149" s="139"/>
      <c r="F149" s="166"/>
      <c r="G149" s="146"/>
      <c r="H149" s="146"/>
      <c r="I149" s="146"/>
      <c r="J149" s="146"/>
      <c r="K149" s="146"/>
      <c r="L149" s="151"/>
      <c r="M149" s="47">
        <f t="shared" si="4"/>
        <v>0</v>
      </c>
      <c r="O149" t="str">
        <f t="shared" ca="1" si="5"/>
        <v/>
      </c>
      <c r="P149" s="17" t="str">
        <f ca="1">IF(COUNTIF(INDIRECT("$B$149"),"*"&amp;$O$2&amp;"*")=1,LEFT(RIGHT(INDIRECT("$B$149"),5),2),"")</f>
        <v/>
      </c>
      <c r="Q149" s="16" t="str">
        <f ca="1">IF(COUNTIF(INDIRECT("$C$149"),"*"&amp;$O$2&amp;"*")=1,LEFT(RIGHT(INDIRECT("$C$149"),5),2),"")</f>
        <v/>
      </c>
      <c r="R149" s="16" t="str">
        <f ca="1">IF(COUNTIF(INDIRECT("$D$149"),"*"&amp;$O$2&amp;"*")=1,LEFT(RIGHT(INDIRECT("$D$149"),5),2),"")</f>
        <v/>
      </c>
      <c r="S149" s="16" t="str">
        <f ca="1">IF(COUNTIF(INDIRECT("$E$149"),"*"&amp;$O$2&amp;"*")=1,LEFT(RIGHT(INDIRECT("$E$149"),5),2),"")</f>
        <v/>
      </c>
      <c r="T149" s="16" t="str">
        <f ca="1">IF(COUNTIF(INDIRECT("$F$149"),"*"&amp;$O$2&amp;"*")=1,LEFT(RIGHT(INDIRECT("$F$149"),5),2),"")</f>
        <v/>
      </c>
      <c r="U149" s="16" t="str">
        <f ca="1">IF(COUNTIF(INDIRECT("$G$149"),"*"&amp;$O$2&amp;"*")=1,LEFT(RIGHT(INDIRECT("$G$149"),5),2),"")</f>
        <v/>
      </c>
      <c r="V149" s="16" t="str">
        <f ca="1">IF(COUNTIF(INDIRECT("$H$149"),"*"&amp;$O$2&amp;"*")=1,LEFT(RIGHT(INDIRECT("$H$149"),5),2),"")</f>
        <v/>
      </c>
      <c r="W149" s="16" t="str">
        <f ca="1">IF(COUNTIF(INDIRECT("$I$149"),"*"&amp;$O$2&amp;"*")=1,LEFT(RIGHT(INDIRECT("$I$149"),5),2),"")</f>
        <v/>
      </c>
      <c r="X149" s="16" t="str">
        <f ca="1">IF(COUNTIF(INDIRECT("$J$149"),"*"&amp;$O$2&amp;"*")=1,LEFT(RIGHT(INDIRECT("$J$149"),5),2),"")</f>
        <v/>
      </c>
      <c r="Y149" s="16" t="str">
        <f ca="1">IF(COUNTIF(INDIRECT("$K$149"),"*"&amp;$O$2&amp;"*")=1,LEFT(RIGHT(INDIRECT("$K$149"),5),2),"")</f>
        <v/>
      </c>
      <c r="Z149" s="18" t="str">
        <f ca="1">IF(COUNTIF(INDIRECT("$L$149"),"*"&amp;$O$2&amp;"*")=1,LEFT(RIGHT(INDIRECT("$L$149"),5),2),"")</f>
        <v/>
      </c>
    </row>
    <row r="150" spans="1:26">
      <c r="A150" s="152">
        <f>A144+1</f>
        <v>42544</v>
      </c>
      <c r="B150" s="146" t="s">
        <v>2</v>
      </c>
      <c r="C150" s="146" t="s">
        <v>3</v>
      </c>
      <c r="D150" s="146" t="s">
        <v>4</v>
      </c>
      <c r="E150" s="146" t="s">
        <v>5</v>
      </c>
      <c r="F150" s="146" t="s">
        <v>6</v>
      </c>
      <c r="G150" s="146" t="s">
        <v>7</v>
      </c>
      <c r="H150" s="146" t="s">
        <v>8</v>
      </c>
      <c r="I150" s="146" t="s">
        <v>9</v>
      </c>
      <c r="J150" s="146" t="s">
        <v>10</v>
      </c>
      <c r="K150" s="146" t="s">
        <v>11</v>
      </c>
      <c r="L150" s="151" t="s">
        <v>12</v>
      </c>
      <c r="M150" s="47">
        <f t="shared" si="4"/>
        <v>0</v>
      </c>
      <c r="O150" t="str">
        <f t="shared" ca="1" si="5"/>
        <v/>
      </c>
      <c r="P150" s="17" t="str">
        <f ca="1">IF(COUNTIF(INDIRECT("$B$150"),"*"&amp;$O$2&amp;"*")=1,LEFT(RIGHT(INDIRECT("$B$150"),5),2),"")</f>
        <v/>
      </c>
      <c r="Q150" s="16" t="str">
        <f ca="1">IF(COUNTIF(INDIRECT("$C$150"),"*"&amp;$O$2&amp;"*")=1,LEFT(RIGHT(INDIRECT("$C$150"),5),2),"")</f>
        <v/>
      </c>
      <c r="R150" s="16" t="str">
        <f ca="1">IF(COUNTIF(INDIRECT("$D$150"),"*"&amp;$O$2&amp;"*")=1,LEFT(RIGHT(INDIRECT("$D$150"),5),2),"")</f>
        <v/>
      </c>
      <c r="S150" s="16" t="str">
        <f ca="1">IF(COUNTIF(INDIRECT("$E$150"),"*"&amp;$O$2&amp;"*")=1,LEFT(RIGHT(INDIRECT("$E$150"),5),2),"")</f>
        <v/>
      </c>
      <c r="T150" s="16" t="str">
        <f ca="1">IF(COUNTIF(INDIRECT("$F$150"),"*"&amp;$O$2&amp;"*")=1,LEFT(RIGHT(INDIRECT("$F$150"),5),2),"")</f>
        <v/>
      </c>
      <c r="U150" s="16" t="str">
        <f ca="1">IF(COUNTIF(INDIRECT("$G$150"),"*"&amp;$O$2&amp;"*")=1,LEFT(RIGHT(INDIRECT("$G$150"),5),2),"")</f>
        <v/>
      </c>
      <c r="V150" s="16" t="str">
        <f ca="1">IF(COUNTIF(INDIRECT("$H$150"),"*"&amp;$O$2&amp;"*")=1,LEFT(RIGHT(INDIRECT("$H$150"),5),2),"")</f>
        <v/>
      </c>
      <c r="W150" s="16" t="str">
        <f ca="1">IF(COUNTIF(INDIRECT("$I$150"),"*"&amp;$O$2&amp;"*")=1,LEFT(RIGHT(INDIRECT("$I$150"),5),2),"")</f>
        <v/>
      </c>
      <c r="X150" s="16" t="str">
        <f ca="1">IF(COUNTIF(INDIRECT("$J$150"),"*"&amp;$O$2&amp;"*")=1,LEFT(RIGHT(INDIRECT("$J$150"),5),2),"")</f>
        <v/>
      </c>
      <c r="Y150" s="16" t="str">
        <f ca="1">IF(COUNTIF(INDIRECT("$K$150"),"*"&amp;$O$2&amp;"*")=1,LEFT(RIGHT(INDIRECT("$K$150"),5),2),"")</f>
        <v/>
      </c>
      <c r="Z150" s="18" t="str">
        <f ca="1">IF(COUNTIF(INDIRECT("$L$150"),"*"&amp;$O$2&amp;"*")=1,LEFT(RIGHT(INDIRECT("$L$150"),5),2),"")</f>
        <v/>
      </c>
    </row>
    <row r="151" spans="1:26">
      <c r="A151" s="138" t="s">
        <v>14</v>
      </c>
      <c r="B151" s="151"/>
      <c r="C151" s="164"/>
      <c r="D151" s="141"/>
      <c r="E151" s="164"/>
      <c r="F151" s="164"/>
      <c r="G151" s="146"/>
      <c r="H151" s="146"/>
      <c r="I151" s="146"/>
      <c r="J151" s="146"/>
      <c r="K151" s="146"/>
      <c r="L151" s="151"/>
      <c r="M151" s="47">
        <f t="shared" si="4"/>
        <v>0</v>
      </c>
      <c r="O151" t="str">
        <f t="shared" ca="1" si="5"/>
        <v/>
      </c>
      <c r="P151" s="17" t="str">
        <f ca="1">IF(COUNTIF(INDIRECT("$B$151"),"*"&amp;$O$2&amp;"*")=1,LEFT(RIGHT(INDIRECT("$B$151"),5),2),"")</f>
        <v/>
      </c>
      <c r="Q151" s="16" t="str">
        <f ca="1">IF(COUNTIF(INDIRECT("$C$151"),"*"&amp;$O$2&amp;"*")=1,LEFT(RIGHT(INDIRECT("$C$151"),5),2),"")</f>
        <v/>
      </c>
      <c r="R151" s="16" t="str">
        <f ca="1">IF(COUNTIF(INDIRECT("$D$151"),"*"&amp;$O$2&amp;"*")=1,LEFT(RIGHT(INDIRECT("$D$151"),5),2),"")</f>
        <v/>
      </c>
      <c r="S151" s="16" t="str">
        <f ca="1">IF(COUNTIF(INDIRECT("$E$151"),"*"&amp;$O$2&amp;"*")=1,LEFT(RIGHT(INDIRECT("$E$151"),5),2),"")</f>
        <v/>
      </c>
      <c r="T151" s="16" t="str">
        <f ca="1">IF(COUNTIF(INDIRECT("$F$151"),"*"&amp;$O$2&amp;"*")=1,LEFT(RIGHT(INDIRECT("$F$151"),5),2),"")</f>
        <v/>
      </c>
      <c r="U151" s="16" t="str">
        <f ca="1">IF(COUNTIF(INDIRECT("$G$151"),"*"&amp;$O$2&amp;"*")=1,LEFT(RIGHT(INDIRECT("$G$151"),5),2),"")</f>
        <v/>
      </c>
      <c r="V151" s="16" t="str">
        <f ca="1">IF(COUNTIF(INDIRECT("$H$151"),"*"&amp;$O$2&amp;"*")=1,LEFT(RIGHT(INDIRECT("$H$151"),5),2),"")</f>
        <v/>
      </c>
      <c r="W151" s="16" t="str">
        <f ca="1">IF(COUNTIF(INDIRECT("$I$151"),"*"&amp;$O$2&amp;"*")=1,LEFT(RIGHT(INDIRECT("$I$151"),5),2),"")</f>
        <v/>
      </c>
      <c r="X151" s="16" t="str">
        <f ca="1">IF(COUNTIF(INDIRECT("$J$151"),"*"&amp;$O$2&amp;"*")=1,LEFT(RIGHT(INDIRECT("$J$151"),5),2),"")</f>
        <v/>
      </c>
      <c r="Y151" s="16" t="str">
        <f ca="1">IF(COUNTIF(INDIRECT("$K$151"),"*"&amp;$O$2&amp;"*")=1,LEFT(RIGHT(INDIRECT("$K$151"),5),2),"")</f>
        <v/>
      </c>
      <c r="Z151" s="18" t="str">
        <f ca="1">IF(COUNTIF(INDIRECT("$L$151"),"*"&amp;$O$2&amp;"*")=1,LEFT(RIGHT(INDIRECT("$L$151"),5),2),"")</f>
        <v/>
      </c>
    </row>
    <row r="152" spans="1:26">
      <c r="A152" s="138" t="s">
        <v>15</v>
      </c>
      <c r="B152" s="212"/>
      <c r="C152" s="164"/>
      <c r="D152" s="164"/>
      <c r="E152" s="191"/>
      <c r="F152" s="139"/>
      <c r="G152" s="146"/>
      <c r="H152" s="146"/>
      <c r="I152" s="146"/>
      <c r="J152" s="146"/>
      <c r="K152" s="146"/>
      <c r="L152" s="151"/>
      <c r="M152" s="47">
        <f t="shared" si="4"/>
        <v>0</v>
      </c>
      <c r="O152" t="str">
        <f t="shared" ca="1" si="5"/>
        <v/>
      </c>
      <c r="P152" s="17" t="str">
        <f ca="1">IF(COUNTIF(INDIRECT("$B$152"),"*"&amp;$O$2&amp;"*")=1,LEFT(RIGHT(INDIRECT("$B$152"),5),2),"")</f>
        <v/>
      </c>
      <c r="Q152" s="16" t="str">
        <f ca="1">IF(COUNTIF(INDIRECT("$C$152"),"*"&amp;$O$2&amp;"*")=1,LEFT(RIGHT(INDIRECT("$C$152"),5),2),"")</f>
        <v/>
      </c>
      <c r="R152" s="16" t="str">
        <f ca="1">IF(COUNTIF(INDIRECT("$D$152"),"*"&amp;$O$2&amp;"*")=1,LEFT(RIGHT(INDIRECT("$D$152"),5),2),"")</f>
        <v/>
      </c>
      <c r="S152" s="16" t="str">
        <f ca="1">IF(COUNTIF(INDIRECT("$E$152"),"*"&amp;$O$2&amp;"*")=1,LEFT(RIGHT(INDIRECT("$E$152"),5),2),"")</f>
        <v/>
      </c>
      <c r="T152" s="16" t="str">
        <f ca="1">IF(COUNTIF(INDIRECT("$F$152"),"*"&amp;$O$2&amp;"*")=1,LEFT(RIGHT(INDIRECT("$F$152"),5),2),"")</f>
        <v/>
      </c>
      <c r="U152" s="16" t="str">
        <f ca="1">IF(COUNTIF(INDIRECT("$G$152"),"*"&amp;$O$2&amp;"*")=1,LEFT(RIGHT(INDIRECT("$G$152"),5),2),"")</f>
        <v/>
      </c>
      <c r="V152" s="16" t="str">
        <f ca="1">IF(COUNTIF(INDIRECT("$H$152"),"*"&amp;$O$2&amp;"*")=1,LEFT(RIGHT(INDIRECT("$H$152"),5),2),"")</f>
        <v/>
      </c>
      <c r="W152" s="16" t="str">
        <f ca="1">IF(COUNTIF(INDIRECT("$I$152"),"*"&amp;$O$2&amp;"*")=1,LEFT(RIGHT(INDIRECT("$I$152"),5),2),"")</f>
        <v/>
      </c>
      <c r="X152" s="16" t="str">
        <f ca="1">IF(COUNTIF(INDIRECT("$J$152"),"*"&amp;$O$2&amp;"*")=1,LEFT(RIGHT(INDIRECT("$J$152"),5),2),"")</f>
        <v/>
      </c>
      <c r="Y152" s="16" t="str">
        <f ca="1">IF(COUNTIF(INDIRECT("$K$152"),"*"&amp;$O$2&amp;"*")=1,LEFT(RIGHT(INDIRECT("$K$152"),5),2),"")</f>
        <v/>
      </c>
      <c r="Z152" s="18" t="str">
        <f ca="1">IF(COUNTIF(INDIRECT("$L$152"),"*"&amp;$O$2&amp;"*")=1,LEFT(RIGHT(INDIRECT("$L$152"),5),2),"")</f>
        <v/>
      </c>
    </row>
    <row r="153" spans="1:26">
      <c r="A153" s="138" t="s">
        <v>16</v>
      </c>
      <c r="B153" s="151"/>
      <c r="C153" s="151"/>
      <c r="D153" s="139"/>
      <c r="E153" s="153"/>
      <c r="F153" s="169"/>
      <c r="G153" s="146"/>
      <c r="H153" s="190"/>
      <c r="I153" s="146"/>
      <c r="J153" s="146"/>
      <c r="K153" s="146"/>
      <c r="L153" s="151"/>
      <c r="M153" s="47">
        <f t="shared" si="4"/>
        <v>0</v>
      </c>
      <c r="O153" t="str">
        <f t="shared" ca="1" si="5"/>
        <v/>
      </c>
      <c r="P153" s="17" t="str">
        <f ca="1">IF(COUNTIF(INDIRECT("$B$153"),"*"&amp;$O$2&amp;"*")=1,LEFT(RIGHT(INDIRECT("$B$153"),5),2),"")</f>
        <v/>
      </c>
      <c r="Q153" s="16" t="str">
        <f ca="1">IF(COUNTIF(INDIRECT("$C$153"),"*"&amp;$O$2&amp;"*")=1,LEFT(RIGHT(INDIRECT("$C$153"),5),2),"")</f>
        <v/>
      </c>
      <c r="R153" s="16" t="str">
        <f ca="1">IF(COUNTIF(INDIRECT("$D$153"),"*"&amp;$O$2&amp;"*")=1,LEFT(RIGHT(INDIRECT("$D$153"),5),2),"")</f>
        <v/>
      </c>
      <c r="S153" s="16" t="str">
        <f ca="1">IF(COUNTIF(INDIRECT("$E$153"),"*"&amp;$O$2&amp;"*")=1,LEFT(RIGHT(INDIRECT("$E$153"),5),2),"")</f>
        <v/>
      </c>
      <c r="T153" s="16" t="str">
        <f ca="1">IF(COUNTIF(INDIRECT("$F$153"),"*"&amp;$O$2&amp;"*")=1,LEFT(RIGHT(INDIRECT("$F$153"),5),2),"")</f>
        <v/>
      </c>
      <c r="U153" s="16" t="str">
        <f ca="1">IF(COUNTIF(INDIRECT("$G$153"),"*"&amp;$O$2&amp;"*")=1,LEFT(RIGHT(INDIRECT("$G$153"),5),2),"")</f>
        <v/>
      </c>
      <c r="V153" s="16" t="str">
        <f ca="1">IF(COUNTIF(INDIRECT("$H$153"),"*"&amp;$O$2&amp;"*")=1,LEFT(RIGHT(INDIRECT("$H$153"),5),2),"")</f>
        <v/>
      </c>
      <c r="W153" s="16" t="str">
        <f ca="1">IF(COUNTIF(INDIRECT("$I$153"),"*"&amp;$O$2&amp;"*")=1,LEFT(RIGHT(INDIRECT("$I$153"),5),2),"")</f>
        <v/>
      </c>
      <c r="X153" s="16" t="str">
        <f ca="1">IF(COUNTIF(INDIRECT("$J$153"),"*"&amp;$O$2&amp;"*")=1,LEFT(RIGHT(INDIRECT("$J$153"),5),2),"")</f>
        <v/>
      </c>
      <c r="Y153" s="16" t="str">
        <f ca="1">IF(COUNTIF(INDIRECT("$K$153"),"*"&amp;$O$2&amp;"*")=1,LEFT(RIGHT(INDIRECT("$K$153"),5),2),"")</f>
        <v/>
      </c>
      <c r="Z153" s="18" t="str">
        <f ca="1">IF(COUNTIF(INDIRECT("$L$153"),"*"&amp;$O$2&amp;"*")=1,LEFT(RIGHT(INDIRECT("$L$153"),5),2),"")</f>
        <v/>
      </c>
    </row>
    <row r="154" spans="1:26">
      <c r="A154" s="138" t="s">
        <v>17</v>
      </c>
      <c r="B154" s="166"/>
      <c r="C154" s="139"/>
      <c r="D154" s="153"/>
      <c r="E154" s="169"/>
      <c r="F154" s="139"/>
      <c r="G154" s="146"/>
      <c r="H154" s="190"/>
      <c r="I154" s="190"/>
      <c r="J154" s="146"/>
      <c r="K154" s="146"/>
      <c r="L154" s="151"/>
      <c r="M154" s="47">
        <f t="shared" si="4"/>
        <v>0</v>
      </c>
      <c r="O154" t="str">
        <f t="shared" ca="1" si="5"/>
        <v/>
      </c>
      <c r="P154" s="17" t="str">
        <f ca="1">IF(COUNTIF(INDIRECT("$B$154"),"*"&amp;$O$2&amp;"*")=1,LEFT(RIGHT(INDIRECT("$B$154"),5),2),"")</f>
        <v/>
      </c>
      <c r="Q154" s="16" t="str">
        <f ca="1">IF(COUNTIF(INDIRECT("$C$154"),"*"&amp;$O$2&amp;"*")=1,LEFT(RIGHT(INDIRECT("$C$154"),5),2),"")</f>
        <v/>
      </c>
      <c r="R154" s="16" t="str">
        <f ca="1">IF(COUNTIF(INDIRECT("$D$154"),"*"&amp;$O$2&amp;"*")=1,LEFT(RIGHT(INDIRECT("$D$154"),5),2),"")</f>
        <v/>
      </c>
      <c r="S154" s="16" t="str">
        <f ca="1">IF(COUNTIF(INDIRECT("$E$154"),"*"&amp;$O$2&amp;"*")=1,LEFT(RIGHT(INDIRECT("$E$154"),5),2),"")</f>
        <v/>
      </c>
      <c r="T154" s="16" t="str">
        <f ca="1">IF(COUNTIF(INDIRECT("$F$154"),"*"&amp;$O$2&amp;"*")=1,LEFT(RIGHT(INDIRECT("$F$154"),5),2),"")</f>
        <v/>
      </c>
      <c r="U154" s="16" t="str">
        <f ca="1">IF(COUNTIF(INDIRECT("$G$154"),"*"&amp;$O$2&amp;"*")=1,LEFT(RIGHT(INDIRECT("$G$154"),5),2),"")</f>
        <v/>
      </c>
      <c r="V154" s="16" t="str">
        <f ca="1">IF(COUNTIF(INDIRECT("$H$154"),"*"&amp;$O$2&amp;"*")=1,LEFT(RIGHT(INDIRECT("$H$154"),5),2),"")</f>
        <v/>
      </c>
      <c r="W154" s="16" t="str">
        <f ca="1">IF(COUNTIF(INDIRECT("$I$154"),"*"&amp;$O$2&amp;"*")=1,LEFT(RIGHT(INDIRECT("$I$154"),5),2),"")</f>
        <v/>
      </c>
      <c r="X154" s="16" t="str">
        <f ca="1">IF(COUNTIF(INDIRECT("$J$154"),"*"&amp;$O$2&amp;"*")=1,LEFT(RIGHT(INDIRECT("$J$154"),5),2),"")</f>
        <v/>
      </c>
      <c r="Y154" s="16" t="str">
        <f ca="1">IF(COUNTIF(INDIRECT("$K$154"),"*"&amp;$O$2&amp;"*")=1,LEFT(RIGHT(INDIRECT("$K$154"),5),2),"")</f>
        <v/>
      </c>
      <c r="Z154" s="18" t="str">
        <f ca="1">IF(COUNTIF(INDIRECT("$L$154"),"*"&amp;$O$2&amp;"*")=1,LEFT(RIGHT(INDIRECT("$L$154"),5),2),"")</f>
        <v/>
      </c>
    </row>
    <row r="155" spans="1:26" ht="27">
      <c r="A155" s="138" t="s">
        <v>18</v>
      </c>
      <c r="B155" s="175"/>
      <c r="C155" s="139"/>
      <c r="D155" s="164"/>
      <c r="E155" s="213" t="s">
        <v>174</v>
      </c>
      <c r="F155" s="169"/>
      <c r="G155" s="146"/>
      <c r="H155" s="185"/>
      <c r="I155" s="146"/>
      <c r="J155" s="146"/>
      <c r="K155" s="146"/>
      <c r="L155" s="151"/>
      <c r="M155" s="47">
        <f t="shared" si="4"/>
        <v>1</v>
      </c>
      <c r="O155" t="str">
        <f t="shared" ca="1" si="5"/>
        <v/>
      </c>
      <c r="P155" s="17" t="str">
        <f ca="1">IF(COUNTIF(INDIRECT("$B$155"),"*"&amp;$O$2&amp;"*")=1,LEFT(RIGHT(INDIRECT("$B$155"),5),2),"")</f>
        <v/>
      </c>
      <c r="Q155" s="16" t="str">
        <f ca="1">IF(COUNTIF(INDIRECT("$C$155"),"*"&amp;$O$2&amp;"*")=1,LEFT(RIGHT(INDIRECT("$C$155"),5),2),"")</f>
        <v/>
      </c>
      <c r="R155" s="16" t="str">
        <f ca="1">IF(COUNTIF(INDIRECT("$D$155"),"*"&amp;$O$2&amp;"*")=1,LEFT(RIGHT(INDIRECT("$D$155"),5),2),"")</f>
        <v/>
      </c>
      <c r="S155" s="16" t="str">
        <f ca="1">IF(COUNTIF(INDIRECT("$E$155"),"*"&amp;$O$2&amp;"*")=1,LEFT(RIGHT(INDIRECT("$E$155"),5),2),"")</f>
        <v/>
      </c>
      <c r="T155" s="16" t="str">
        <f ca="1">IF(COUNTIF(INDIRECT("$F$155"),"*"&amp;$O$2&amp;"*")=1,LEFT(RIGHT(INDIRECT("$F$155"),5),2),"")</f>
        <v/>
      </c>
      <c r="U155" s="16" t="str">
        <f ca="1">IF(COUNTIF(INDIRECT("$G$155"),"*"&amp;$O$2&amp;"*")=1,LEFT(RIGHT(INDIRECT("$G$155"),5),2),"")</f>
        <v/>
      </c>
      <c r="V155" s="16" t="str">
        <f ca="1">IF(COUNTIF(INDIRECT("$H$155"),"*"&amp;$O$2&amp;"*")=1,LEFT(RIGHT(INDIRECT("$H$155"),5),2),"")</f>
        <v/>
      </c>
      <c r="W155" s="16" t="str">
        <f ca="1">IF(COUNTIF(INDIRECT("$I$155"),"*"&amp;$O$2&amp;"*")=1,LEFT(RIGHT(INDIRECT("$I$155"),5),2),"")</f>
        <v/>
      </c>
      <c r="X155" s="16" t="str">
        <f ca="1">IF(COUNTIF(INDIRECT("$J$155"),"*"&amp;$O$2&amp;"*")=1,LEFT(RIGHT(INDIRECT("$J$155"),5),2),"")</f>
        <v/>
      </c>
      <c r="Y155" s="16" t="str">
        <f ca="1">IF(COUNTIF(INDIRECT("$K$155"),"*"&amp;$O$2&amp;"*")=1,LEFT(RIGHT(INDIRECT("$K$155"),5),2),"")</f>
        <v/>
      </c>
      <c r="Z155" s="18" t="str">
        <f ca="1">IF(COUNTIF(INDIRECT("$L$155"),"*"&amp;$O$2&amp;"*")=1,LEFT(RIGHT(INDIRECT("$L$155"),5),2),"")</f>
        <v/>
      </c>
    </row>
    <row r="156" spans="1:26">
      <c r="A156" s="152">
        <f>A150+1</f>
        <v>42545</v>
      </c>
      <c r="B156" s="146" t="s">
        <v>2</v>
      </c>
      <c r="C156" s="146" t="s">
        <v>3</v>
      </c>
      <c r="D156" s="146" t="s">
        <v>4</v>
      </c>
      <c r="E156" s="146" t="s">
        <v>5</v>
      </c>
      <c r="F156" s="146" t="s">
        <v>6</v>
      </c>
      <c r="G156" s="146" t="s">
        <v>7</v>
      </c>
      <c r="H156" s="146" t="s">
        <v>8</v>
      </c>
      <c r="I156" s="146" t="s">
        <v>9</v>
      </c>
      <c r="J156" s="146" t="s">
        <v>10</v>
      </c>
      <c r="K156" s="146" t="s">
        <v>11</v>
      </c>
      <c r="L156" s="151" t="s">
        <v>12</v>
      </c>
      <c r="M156" s="47">
        <f t="shared" si="4"/>
        <v>0</v>
      </c>
      <c r="O156" t="str">
        <f t="shared" ca="1" si="5"/>
        <v/>
      </c>
      <c r="P156" s="17" t="str">
        <f ca="1">IF(COUNTIF(INDIRECT("$B$156"),"*"&amp;$O$2&amp;"*")=1,LEFT(RIGHT(INDIRECT("$B$156"),5),2),"")</f>
        <v/>
      </c>
      <c r="Q156" s="16" t="str">
        <f ca="1">IF(COUNTIF(INDIRECT("$C$156"),"*"&amp;$O$2&amp;"*")=1,LEFT(RIGHT(INDIRECT("$C$156"),5),2),"")</f>
        <v/>
      </c>
      <c r="R156" s="16" t="str">
        <f ca="1">IF(COUNTIF(INDIRECT("$D$156"),"*"&amp;$O$2&amp;"*")=1,LEFT(RIGHT(INDIRECT("$D$156"),5),2),"")</f>
        <v/>
      </c>
      <c r="S156" s="16" t="str">
        <f ca="1">IF(COUNTIF(INDIRECT("$E$156"),"*"&amp;$O$2&amp;"*")=1,LEFT(RIGHT(INDIRECT("$E$156"),5),2),"")</f>
        <v/>
      </c>
      <c r="T156" s="16" t="str">
        <f ca="1">IF(COUNTIF(INDIRECT("$F$156"),"*"&amp;$O$2&amp;"*")=1,LEFT(RIGHT(INDIRECT("$F$156"),5),2),"")</f>
        <v/>
      </c>
      <c r="U156" s="16" t="str">
        <f ca="1">IF(COUNTIF(INDIRECT("$G$156"),"*"&amp;$O$2&amp;"*")=1,LEFT(RIGHT(INDIRECT("$G$156"),5),2),"")</f>
        <v/>
      </c>
      <c r="V156" s="16" t="str">
        <f ca="1">IF(COUNTIF(INDIRECT("$H$156"),"*"&amp;$O$2&amp;"*")=1,LEFT(RIGHT(INDIRECT("$H$156"),5),2),"")</f>
        <v/>
      </c>
      <c r="W156" s="16" t="str">
        <f ca="1">IF(COUNTIF(INDIRECT("$I$156"),"*"&amp;$O$2&amp;"*")=1,LEFT(RIGHT(INDIRECT("$I$156"),5),2),"")</f>
        <v/>
      </c>
      <c r="X156" s="16" t="str">
        <f ca="1">IF(COUNTIF(INDIRECT("$J$156"),"*"&amp;$O$2&amp;"*")=1,LEFT(RIGHT(INDIRECT("$J$156"),5),2),"")</f>
        <v/>
      </c>
      <c r="Y156" s="16" t="str">
        <f ca="1">IF(COUNTIF(INDIRECT("$K$156"),"*"&amp;$O$2&amp;"*")=1,LEFT(RIGHT(INDIRECT("$K$156"),5),2),"")</f>
        <v/>
      </c>
      <c r="Z156" s="18" t="str">
        <f ca="1">IF(COUNTIF(INDIRECT("$L$156"),"*"&amp;$O$2&amp;"*")=1,LEFT(RIGHT(INDIRECT("$L$156"),5),2),"")</f>
        <v/>
      </c>
    </row>
    <row r="157" spans="1:26">
      <c r="A157" s="138" t="s">
        <v>14</v>
      </c>
      <c r="B157" s="146"/>
      <c r="C157" s="205"/>
      <c r="D157" s="146"/>
      <c r="E157" s="146"/>
      <c r="F157" s="146"/>
      <c r="G157" s="146"/>
      <c r="H157" s="146"/>
      <c r="I157" s="146"/>
      <c r="J157" s="146"/>
      <c r="K157" s="146"/>
      <c r="L157" s="151"/>
      <c r="M157" s="47">
        <f t="shared" si="4"/>
        <v>0</v>
      </c>
      <c r="O157" t="str">
        <f t="shared" ca="1" si="5"/>
        <v/>
      </c>
      <c r="P157" s="17" t="str">
        <f ca="1">IF(COUNTIF(INDIRECT("$B$157"),"*"&amp;$O$2&amp;"*")=1,LEFT(RIGHT(INDIRECT("$B$157"),5),2),"")</f>
        <v/>
      </c>
      <c r="Q157" s="16" t="str">
        <f ca="1">IF(COUNTIF(INDIRECT("$C$157"),"*"&amp;$O$2&amp;"*")=1,LEFT(RIGHT(INDIRECT("$C$157"),5),2),"")</f>
        <v/>
      </c>
      <c r="R157" s="16" t="str">
        <f ca="1">IF(COUNTIF(INDIRECT("$D$157"),"*"&amp;$O$2&amp;"*")=1,LEFT(RIGHT(INDIRECT("$D$157"),5),2),"")</f>
        <v/>
      </c>
      <c r="S157" s="16" t="str">
        <f ca="1">IF(COUNTIF(INDIRECT("$E$157"),"*"&amp;$O$2&amp;"*")=1,LEFT(RIGHT(INDIRECT("$E$157"),5),2),"")</f>
        <v/>
      </c>
      <c r="T157" s="16" t="str">
        <f ca="1">IF(COUNTIF(INDIRECT("$F$157"),"*"&amp;$O$2&amp;"*")=1,LEFT(RIGHT(INDIRECT("$F$157"),5),2),"")</f>
        <v/>
      </c>
      <c r="U157" s="16" t="str">
        <f ca="1">IF(COUNTIF(INDIRECT("$G$157"),"*"&amp;$O$2&amp;"*")=1,LEFT(RIGHT(INDIRECT("$G$157"),5),2),"")</f>
        <v/>
      </c>
      <c r="V157" s="16" t="str">
        <f ca="1">IF(COUNTIF(INDIRECT("$H$157"),"*"&amp;$O$2&amp;"*")=1,LEFT(RIGHT(INDIRECT("$H$157"),5),2),"")</f>
        <v/>
      </c>
      <c r="W157" s="16" t="str">
        <f ca="1">IF(COUNTIF(INDIRECT("$I$157"),"*"&amp;$O$2&amp;"*")=1,LEFT(RIGHT(INDIRECT("$I$157"),5),2),"")</f>
        <v/>
      </c>
      <c r="X157" s="16" t="str">
        <f ca="1">IF(COUNTIF(INDIRECT("$J$157"),"*"&amp;$O$2&amp;"*")=1,LEFT(RIGHT(INDIRECT("$J$157"),5),2),"")</f>
        <v/>
      </c>
      <c r="Y157" s="16" t="str">
        <f ca="1">IF(COUNTIF(INDIRECT("$K$157"),"*"&amp;$O$2&amp;"*")=1,LEFT(RIGHT(INDIRECT("$K$157"),5),2),"")</f>
        <v/>
      </c>
      <c r="Z157" s="18" t="str">
        <f ca="1">IF(COUNTIF(INDIRECT("$L$157"),"*"&amp;$O$2&amp;"*")=1,LEFT(RIGHT(INDIRECT("$L$157"),5),2),"")</f>
        <v/>
      </c>
    </row>
    <row r="158" spans="1:26">
      <c r="A158" s="138" t="s">
        <v>15</v>
      </c>
      <c r="B158" s="151"/>
      <c r="C158" s="146"/>
      <c r="D158" s="146"/>
      <c r="E158" s="139"/>
      <c r="F158" s="151"/>
      <c r="G158" s="139"/>
      <c r="H158" s="146"/>
      <c r="I158" s="146"/>
      <c r="J158" s="146"/>
      <c r="K158" s="146"/>
      <c r="L158" s="151"/>
      <c r="M158" s="47">
        <f t="shared" si="4"/>
        <v>0</v>
      </c>
      <c r="O158" t="str">
        <f t="shared" ca="1" si="5"/>
        <v/>
      </c>
      <c r="P158" s="17" t="str">
        <f ca="1">IF(COUNTIF(INDIRECT("$B$158"),"*"&amp;$O$2&amp;"*")=1,LEFT(RIGHT(INDIRECT("$B$158"),5),2),"")</f>
        <v/>
      </c>
      <c r="Q158" s="16" t="str">
        <f ca="1">IF(COUNTIF(INDIRECT("$C$158"),"*"&amp;$O$2&amp;"*")=1,LEFT(RIGHT(INDIRECT("$C$158"),5),2),"")</f>
        <v/>
      </c>
      <c r="R158" s="16" t="str">
        <f ca="1">IF(COUNTIF(INDIRECT("$D$158"),"*"&amp;$O$2&amp;"*")=1,LEFT(RIGHT(INDIRECT("$D$158"),5),2),"")</f>
        <v/>
      </c>
      <c r="S158" s="16" t="str">
        <f ca="1">IF(COUNTIF(INDIRECT("$E$158"),"*"&amp;$O$2&amp;"*")=1,LEFT(RIGHT(INDIRECT("$E$158"),5),2),"")</f>
        <v/>
      </c>
      <c r="T158" s="16" t="str">
        <f ca="1">IF(COUNTIF(INDIRECT("$F$158"),"*"&amp;$O$2&amp;"*")=1,LEFT(RIGHT(INDIRECT("$F$158"),5),2),"")</f>
        <v/>
      </c>
      <c r="U158" s="16" t="str">
        <f ca="1">IF(COUNTIF(INDIRECT("$G$158"),"*"&amp;$O$2&amp;"*")=1,LEFT(RIGHT(INDIRECT("$G$158"),5),2),"")</f>
        <v/>
      </c>
      <c r="V158" s="16" t="str">
        <f ca="1">IF(COUNTIF(INDIRECT("$H$158"),"*"&amp;$O$2&amp;"*")=1,LEFT(RIGHT(INDIRECT("$H$158"),5),2),"")</f>
        <v/>
      </c>
      <c r="W158" s="16" t="str">
        <f ca="1">IF(COUNTIF(INDIRECT("$I$158"),"*"&amp;$O$2&amp;"*")=1,LEFT(RIGHT(INDIRECT("$I$158"),5),2),"")</f>
        <v/>
      </c>
      <c r="X158" s="16" t="str">
        <f ca="1">IF(COUNTIF(INDIRECT("$J$158"),"*"&amp;$O$2&amp;"*")=1,LEFT(RIGHT(INDIRECT("$J$158"),5),2),"")</f>
        <v/>
      </c>
      <c r="Y158" s="16" t="str">
        <f ca="1">IF(COUNTIF(INDIRECT("$K$158"),"*"&amp;$O$2&amp;"*")=1,LEFT(RIGHT(INDIRECT("$K$158"),5),2),"")</f>
        <v/>
      </c>
      <c r="Z158" s="18" t="str">
        <f ca="1">IF(COUNTIF(INDIRECT("$L$158"),"*"&amp;$O$2&amp;"*")=1,LEFT(RIGHT(INDIRECT("$L$158"),5),2),"")</f>
        <v/>
      </c>
    </row>
    <row r="159" spans="1:26" ht="27">
      <c r="A159" s="138" t="s">
        <v>16</v>
      </c>
      <c r="B159" s="139"/>
      <c r="C159" s="139"/>
      <c r="D159" s="153"/>
      <c r="E159" s="151"/>
      <c r="F159" s="154" t="s">
        <v>106</v>
      </c>
      <c r="G159" s="139"/>
      <c r="H159" s="146"/>
      <c r="I159" s="146"/>
      <c r="J159" s="146"/>
      <c r="K159" s="146"/>
      <c r="L159" s="151"/>
      <c r="M159" s="47">
        <f t="shared" si="4"/>
        <v>1</v>
      </c>
      <c r="O159" t="str">
        <f t="shared" ca="1" si="5"/>
        <v/>
      </c>
      <c r="P159" s="17" t="str">
        <f ca="1">IF(COUNTIF(INDIRECT("$B$159"),"*"&amp;$O$2&amp;"*")=1,LEFT(RIGHT(INDIRECT("$B$159"),5),2),"")</f>
        <v/>
      </c>
      <c r="Q159" s="16" t="str">
        <f ca="1">IF(COUNTIF(INDIRECT("$C$159"),"*"&amp;$O$2&amp;"*")=1,LEFT(RIGHT(INDIRECT("$C$159"),5),2),"")</f>
        <v/>
      </c>
      <c r="R159" s="16" t="str">
        <f ca="1">IF(COUNTIF(INDIRECT("$D$159"),"*"&amp;$O$2&amp;"*")=1,LEFT(RIGHT(INDIRECT("$D$159"),5),2),"")</f>
        <v/>
      </c>
      <c r="S159" s="16" t="str">
        <f ca="1">IF(COUNTIF(INDIRECT("$E$159"),"*"&amp;$O$2&amp;"*")=1,LEFT(RIGHT(INDIRECT("$E$159"),5),2),"")</f>
        <v/>
      </c>
      <c r="T159" s="16" t="str">
        <f ca="1">IF(COUNTIF(INDIRECT("$F$159"),"*"&amp;$O$2&amp;"*")=1,LEFT(RIGHT(INDIRECT("$F$159"),5),2),"")</f>
        <v/>
      </c>
      <c r="U159" s="16" t="str">
        <f ca="1">IF(COUNTIF(INDIRECT("$G$159"),"*"&amp;$O$2&amp;"*")=1,LEFT(RIGHT(INDIRECT("$G$159"),5),2),"")</f>
        <v/>
      </c>
      <c r="V159" s="16" t="str">
        <f ca="1">IF(COUNTIF(INDIRECT("$H$159"),"*"&amp;$O$2&amp;"*")=1,LEFT(RIGHT(INDIRECT("$H$159"),5),2),"")</f>
        <v/>
      </c>
      <c r="W159" s="16" t="str">
        <f ca="1">IF(COUNTIF(INDIRECT("$I$159"),"*"&amp;$O$2&amp;"*")=1,LEFT(RIGHT(INDIRECT("$I$159"),5),2),"")</f>
        <v/>
      </c>
      <c r="X159" s="16" t="str">
        <f ca="1">IF(COUNTIF(INDIRECT("$J$159"),"*"&amp;$O$2&amp;"*")=1,LEFT(RIGHT(INDIRECT("$J$159"),5),2),"")</f>
        <v/>
      </c>
      <c r="Y159" s="16" t="str">
        <f ca="1">IF(COUNTIF(INDIRECT("$K$159"),"*"&amp;$O$2&amp;"*")=1,LEFT(RIGHT(INDIRECT("$K$159"),5),2),"")</f>
        <v/>
      </c>
      <c r="Z159" s="18" t="str">
        <f ca="1">IF(COUNTIF(INDIRECT("$L$159"),"*"&amp;$O$2&amp;"*")=1,LEFT(RIGHT(INDIRECT("$L$159"),5),2),"")</f>
        <v/>
      </c>
    </row>
    <row r="160" spans="1:26">
      <c r="A160" s="138" t="s">
        <v>17</v>
      </c>
      <c r="B160" s="153"/>
      <c r="C160" s="214"/>
      <c r="D160" s="164"/>
      <c r="E160" s="205"/>
      <c r="F160" s="205"/>
      <c r="G160" s="151"/>
      <c r="H160" s="146"/>
      <c r="I160" s="146"/>
      <c r="J160" s="146"/>
      <c r="K160" s="146"/>
      <c r="L160" s="151"/>
      <c r="M160" s="47">
        <f t="shared" si="4"/>
        <v>0</v>
      </c>
      <c r="O160" t="str">
        <f t="shared" ca="1" si="5"/>
        <v/>
      </c>
      <c r="P160" s="17" t="str">
        <f ca="1">IF(COUNTIF(INDIRECT("$B$160"),"*"&amp;$O$2&amp;"*")=1,LEFT(RIGHT(INDIRECT("$B$160"),5),2),"")</f>
        <v/>
      </c>
      <c r="Q160" s="16" t="str">
        <f ca="1">IF(COUNTIF(INDIRECT("$C$160"),"*"&amp;$O$2&amp;"*")=1,LEFT(RIGHT(INDIRECT("$C$160"),5),2),"")</f>
        <v/>
      </c>
      <c r="R160" s="16" t="str">
        <f ca="1">IF(COUNTIF(INDIRECT("$D$160"),"*"&amp;$O$2&amp;"*")=1,LEFT(RIGHT(INDIRECT("$D$160"),5),2),"")</f>
        <v/>
      </c>
      <c r="S160" s="16" t="str">
        <f ca="1">IF(COUNTIF(INDIRECT("$E$160"),"*"&amp;$O$2&amp;"*")=1,LEFT(RIGHT(INDIRECT("$E$160"),5),2),"")</f>
        <v/>
      </c>
      <c r="T160" s="16" t="str">
        <f ca="1">IF(COUNTIF(INDIRECT("$F$160"),"*"&amp;$O$2&amp;"*")=1,LEFT(RIGHT(INDIRECT("$F$160"),5),2),"")</f>
        <v/>
      </c>
      <c r="U160" s="16" t="str">
        <f ca="1">IF(COUNTIF(INDIRECT("$G$160"),"*"&amp;$O$2&amp;"*")=1,LEFT(RIGHT(INDIRECT("$G$160"),5),2),"")</f>
        <v/>
      </c>
      <c r="V160" s="16" t="str">
        <f ca="1">IF(COUNTIF(INDIRECT("$H$160"),"*"&amp;$O$2&amp;"*")=1,LEFT(RIGHT(INDIRECT("$H$160"),5),2),"")</f>
        <v/>
      </c>
      <c r="W160" s="16" t="str">
        <f ca="1">IF(COUNTIF(INDIRECT("$I$160"),"*"&amp;$O$2&amp;"*")=1,LEFT(RIGHT(INDIRECT("$I$160"),5),2),"")</f>
        <v/>
      </c>
      <c r="X160" s="16" t="str">
        <f ca="1">IF(COUNTIF(INDIRECT("$J$160"),"*"&amp;$O$2&amp;"*")=1,LEFT(RIGHT(INDIRECT("$J$160"),5),2),"")</f>
        <v/>
      </c>
      <c r="Y160" s="16" t="str">
        <f ca="1">IF(COUNTIF(INDIRECT("$K$160"),"*"&amp;$O$2&amp;"*")=1,LEFT(RIGHT(INDIRECT("$K$160"),5),2),"")</f>
        <v/>
      </c>
      <c r="Z160" s="18" t="str">
        <f ca="1">IF(COUNTIF(INDIRECT("$L$160"),"*"&amp;$O$2&amp;"*")=1,LEFT(RIGHT(INDIRECT("$L$160"),5),2),"")</f>
        <v/>
      </c>
    </row>
    <row r="161" spans="1:26" ht="40.5">
      <c r="A161" s="138" t="s">
        <v>18</v>
      </c>
      <c r="B161" s="175"/>
      <c r="C161" s="139"/>
      <c r="D161" s="184" t="s">
        <v>74</v>
      </c>
      <c r="E161" s="167" t="s">
        <v>98</v>
      </c>
      <c r="F161" s="154" t="s">
        <v>107</v>
      </c>
      <c r="G161" s="190"/>
      <c r="H161" s="190"/>
      <c r="I161" s="146"/>
      <c r="J161" s="146"/>
      <c r="K161" s="146"/>
      <c r="L161" s="151"/>
      <c r="M161" s="47">
        <f t="shared" si="4"/>
        <v>3</v>
      </c>
      <c r="O161" t="str">
        <f t="shared" ca="1" si="5"/>
        <v/>
      </c>
      <c r="P161" s="17" t="str">
        <f ca="1">IF(COUNTIF(INDIRECT("$B$161"),"*"&amp;$O$2&amp;"*")=1,LEFT(RIGHT(INDIRECT("$B$161"),5),2),"")</f>
        <v/>
      </c>
      <c r="Q161" s="16" t="str">
        <f ca="1">IF(COUNTIF(INDIRECT("$C$161"),"*"&amp;$O$2&amp;"*")=1,LEFT(RIGHT(INDIRECT("$C$161"),5),2),"")</f>
        <v/>
      </c>
      <c r="R161" s="16" t="str">
        <f ca="1">IF(COUNTIF(INDIRECT("$D$161"),"*"&amp;$O$2&amp;"*")=1,LEFT(RIGHT(INDIRECT("$D$161"),5),2),"")</f>
        <v/>
      </c>
      <c r="S161" s="16" t="str">
        <f ca="1">IF(COUNTIF(INDIRECT("$E$161"),"*"&amp;$O$2&amp;"*")=1,LEFT(RIGHT(INDIRECT("$E$161"),5),2),"")</f>
        <v/>
      </c>
      <c r="T161" s="16" t="str">
        <f ca="1">IF(COUNTIF(INDIRECT("$F$161"),"*"&amp;$O$2&amp;"*")=1,LEFT(RIGHT(INDIRECT("$F$161"),5),2),"")</f>
        <v/>
      </c>
      <c r="U161" s="16" t="str">
        <f ca="1">IF(COUNTIF(INDIRECT("$G$161"),"*"&amp;$O$2&amp;"*")=1,LEFT(RIGHT(INDIRECT("$G$161"),5),2),"")</f>
        <v/>
      </c>
      <c r="V161" s="16" t="str">
        <f ca="1">IF(COUNTIF(INDIRECT("$H$161"),"*"&amp;$O$2&amp;"*")=1,LEFT(RIGHT(INDIRECT("$H$161"),5),2),"")</f>
        <v/>
      </c>
      <c r="W161" s="16" t="str">
        <f ca="1">IF(COUNTIF(INDIRECT("$I$161"),"*"&amp;$O$2&amp;"*")=1,LEFT(RIGHT(INDIRECT("$I$161"),5),2),"")</f>
        <v/>
      </c>
      <c r="X161" s="16" t="str">
        <f ca="1">IF(COUNTIF(INDIRECT("$J$161"),"*"&amp;$O$2&amp;"*")=1,LEFT(RIGHT(INDIRECT("$J$161"),5),2),"")</f>
        <v/>
      </c>
      <c r="Y161" s="16" t="str">
        <f ca="1">IF(COUNTIF(INDIRECT("$K$161"),"*"&amp;$O$2&amp;"*")=1,LEFT(RIGHT(INDIRECT("$K$161"),5),2),"")</f>
        <v/>
      </c>
      <c r="Z161" s="18" t="str">
        <f ca="1">IF(COUNTIF(INDIRECT("$L$161"),"*"&amp;$O$2&amp;"*")=1,LEFT(RIGHT(INDIRECT("$L$161"),5),2),"")</f>
        <v/>
      </c>
    </row>
    <row r="162" spans="1:26">
      <c r="A162" s="152">
        <f>A156+1</f>
        <v>42546</v>
      </c>
      <c r="B162" s="146" t="s">
        <v>2</v>
      </c>
      <c r="C162" s="146" t="s">
        <v>3</v>
      </c>
      <c r="D162" s="146" t="s">
        <v>4</v>
      </c>
      <c r="E162" s="146" t="s">
        <v>5</v>
      </c>
      <c r="F162" s="146" t="s">
        <v>6</v>
      </c>
      <c r="G162" s="146" t="s">
        <v>7</v>
      </c>
      <c r="H162" s="146" t="s">
        <v>8</v>
      </c>
      <c r="I162" s="146" t="s">
        <v>9</v>
      </c>
      <c r="J162" s="146" t="s">
        <v>10</v>
      </c>
      <c r="K162" s="146" t="s">
        <v>11</v>
      </c>
      <c r="L162" s="151" t="s">
        <v>12</v>
      </c>
      <c r="M162" s="47">
        <f t="shared" si="4"/>
        <v>0</v>
      </c>
      <c r="O162" t="str">
        <f t="shared" ca="1" si="5"/>
        <v/>
      </c>
      <c r="P162" s="17" t="str">
        <f ca="1">IF(COUNTIF(INDIRECT("$B$162"),"*"&amp;$O$2&amp;"*")=1,LEFT(RIGHT(INDIRECT("$B$162"),5),2),"")</f>
        <v/>
      </c>
      <c r="Q162" s="16" t="str">
        <f ca="1">IF(COUNTIF(INDIRECT("$C$162"),"*"&amp;$O$2&amp;"*")=1,LEFT(RIGHT(INDIRECT("$C$162"),5),2),"")</f>
        <v/>
      </c>
      <c r="R162" s="16" t="str">
        <f ca="1">IF(COUNTIF(INDIRECT("$D$162"),"*"&amp;$O$2&amp;"*")=1,LEFT(RIGHT(INDIRECT("$D$162"),5),2),"")</f>
        <v/>
      </c>
      <c r="S162" s="16" t="str">
        <f ca="1">IF(COUNTIF(INDIRECT("$E$162"),"*"&amp;$O$2&amp;"*")=1,LEFT(RIGHT(INDIRECT("$E$162"),5),2),"")</f>
        <v/>
      </c>
      <c r="T162" s="16" t="str">
        <f ca="1">IF(COUNTIF(INDIRECT("$F$162"),"*"&amp;$O$2&amp;"*")=1,LEFT(RIGHT(INDIRECT("$F$162"),5),2),"")</f>
        <v/>
      </c>
      <c r="U162" s="16" t="str">
        <f ca="1">IF(COUNTIF(INDIRECT("$G$162"),"*"&amp;$O$2&amp;"*")=1,LEFT(RIGHT(INDIRECT("$G$162"),5),2),"")</f>
        <v/>
      </c>
      <c r="V162" s="16" t="str">
        <f ca="1">IF(COUNTIF(INDIRECT("$H$162"),"*"&amp;$O$2&amp;"*")=1,LEFT(RIGHT(INDIRECT("$H$162"),5),2),"")</f>
        <v/>
      </c>
      <c r="W162" s="16" t="str">
        <f ca="1">IF(COUNTIF(INDIRECT("$I$162"),"*"&amp;$O$2&amp;"*")=1,LEFT(RIGHT(INDIRECT("$I$162"),5),2),"")</f>
        <v/>
      </c>
      <c r="X162" s="16" t="str">
        <f ca="1">IF(COUNTIF(INDIRECT("$J$162"),"*"&amp;$O$2&amp;"*")=1,LEFT(RIGHT(INDIRECT("$J$162"),5),2),"")</f>
        <v/>
      </c>
      <c r="Y162" s="16" t="str">
        <f ca="1">IF(COUNTIF(INDIRECT("$K$162"),"*"&amp;$O$2&amp;"*")=1,LEFT(RIGHT(INDIRECT("$K$162"),5),2),"")</f>
        <v/>
      </c>
      <c r="Z162" s="18" t="str">
        <f ca="1">IF(COUNTIF(INDIRECT("$L$162"),"*"&amp;$O$2&amp;"*")=1,LEFT(RIGHT(INDIRECT("$L$162"),5),2),"")</f>
        <v/>
      </c>
    </row>
    <row r="163" spans="1:26">
      <c r="A163" s="182" t="s">
        <v>13</v>
      </c>
      <c r="B163" s="146"/>
      <c r="C163" s="146"/>
      <c r="D163" s="146"/>
      <c r="E163" s="146"/>
      <c r="F163" s="146"/>
      <c r="G163" s="139"/>
      <c r="H163" s="146"/>
      <c r="I163" s="146"/>
      <c r="J163" s="146"/>
      <c r="K163" s="146"/>
      <c r="L163" s="151"/>
      <c r="M163" s="47">
        <f t="shared" si="4"/>
        <v>0</v>
      </c>
      <c r="O163" t="str">
        <f t="shared" ca="1" si="5"/>
        <v/>
      </c>
      <c r="P163" s="17" t="str">
        <f ca="1">IF(COUNTIF(INDIRECT("$B$163"),"*"&amp;$O$2&amp;"*")=1,LEFT(RIGHT(INDIRECT("$B$163"),5),2),"")</f>
        <v/>
      </c>
      <c r="Q163" s="16" t="str">
        <f ca="1">IF(COUNTIF(INDIRECT("$C$163"),"*"&amp;$O$2&amp;"*")=1,LEFT(RIGHT(INDIRECT("$C$163"),5),2),"")</f>
        <v/>
      </c>
      <c r="R163" s="16" t="str">
        <f ca="1">IF(COUNTIF(INDIRECT("$D$163"),"*"&amp;$O$2&amp;"*")=1,LEFT(RIGHT(INDIRECT("$D$163"),5),2),"")</f>
        <v/>
      </c>
      <c r="S163" s="16" t="str">
        <f ca="1">IF(COUNTIF(INDIRECT("$E$163"),"*"&amp;$O$2&amp;"*")=1,LEFT(RIGHT(INDIRECT("$E$163"),5),2),"")</f>
        <v/>
      </c>
      <c r="T163" s="16" t="str">
        <f ca="1">IF(COUNTIF(INDIRECT("$F$163"),"*"&amp;$O$2&amp;"*")=1,LEFT(RIGHT(INDIRECT("$F$163"),5),2),"")</f>
        <v/>
      </c>
      <c r="U163" s="16" t="str">
        <f ca="1">IF(COUNTIF(INDIRECT("$G$163"),"*"&amp;$O$2&amp;"*")=1,LEFT(RIGHT(INDIRECT("$G$163"),5),2),"")</f>
        <v/>
      </c>
      <c r="V163" s="16" t="str">
        <f ca="1">IF(COUNTIF(INDIRECT("$H$163"),"*"&amp;$O$2&amp;"*")=1,LEFT(RIGHT(INDIRECT("$H$163"),5),2),"")</f>
        <v/>
      </c>
      <c r="W163" s="16" t="str">
        <f ca="1">IF(COUNTIF(INDIRECT("$I$163"),"*"&amp;$O$2&amp;"*")=1,LEFT(RIGHT(INDIRECT("$I$163"),5),2),"")</f>
        <v/>
      </c>
      <c r="X163" s="16" t="str">
        <f ca="1">IF(COUNTIF(INDIRECT("$J$163"),"*"&amp;$O$2&amp;"*")=1,LEFT(RIGHT(INDIRECT("$J$163"),5),2),"")</f>
        <v/>
      </c>
      <c r="Y163" s="16" t="str">
        <f ca="1">IF(COUNTIF(INDIRECT("$K$163"),"*"&amp;$O$2&amp;"*")=1,LEFT(RIGHT(INDIRECT("$K$163"),5),2),"")</f>
        <v/>
      </c>
      <c r="Z163" s="18" t="str">
        <f ca="1">IF(COUNTIF(INDIRECT("$L$163"),"*"&amp;$O$2&amp;"*")=1,LEFT(RIGHT(INDIRECT("$L$163"),5),2),"")</f>
        <v/>
      </c>
    </row>
    <row r="164" spans="1:26" ht="40.5">
      <c r="A164" s="141" t="s">
        <v>14</v>
      </c>
      <c r="B164" s="166"/>
      <c r="C164" s="184" t="s">
        <v>72</v>
      </c>
      <c r="D164" s="139"/>
      <c r="E164" s="215"/>
      <c r="F164" s="201" t="s">
        <v>94</v>
      </c>
      <c r="G164" s="139"/>
      <c r="H164" s="146"/>
      <c r="I164" s="146"/>
      <c r="J164" s="146"/>
      <c r="K164" s="146"/>
      <c r="L164" s="151"/>
      <c r="M164" s="47">
        <f t="shared" si="4"/>
        <v>2</v>
      </c>
      <c r="O164" t="str">
        <f t="shared" ca="1" si="5"/>
        <v/>
      </c>
      <c r="P164" s="17" t="str">
        <f ca="1">IF(COUNTIF(INDIRECT("$B$164"),"*"&amp;$O$2&amp;"*")=1,LEFT(RIGHT(INDIRECT("$B$164"),5),2),"")</f>
        <v/>
      </c>
      <c r="Q164" s="16" t="str">
        <f ca="1">IF(COUNTIF(INDIRECT("$C$164"),"*"&amp;$O$2&amp;"*")=1,LEFT(RIGHT(INDIRECT("$C$164"),5),2),"")</f>
        <v/>
      </c>
      <c r="R164" s="16" t="str">
        <f ca="1">IF(COUNTIF(INDIRECT("$D$164"),"*"&amp;$O$2&amp;"*")=1,LEFT(RIGHT(INDIRECT("$D$164"),5),2),"")</f>
        <v/>
      </c>
      <c r="S164" s="16" t="str">
        <f ca="1">IF(COUNTIF(INDIRECT("$E$164"),"*"&amp;$O$2&amp;"*")=1,LEFT(RIGHT(INDIRECT("$E$164"),5),2),"")</f>
        <v/>
      </c>
      <c r="T164" s="16" t="str">
        <f ca="1">IF(COUNTIF(INDIRECT("$F$164"),"*"&amp;$O$2&amp;"*")=1,LEFT(RIGHT(INDIRECT("$F$164"),5),2),"")</f>
        <v/>
      </c>
      <c r="U164" s="16" t="str">
        <f ca="1">IF(COUNTIF(INDIRECT("$G$164"),"*"&amp;$O$2&amp;"*")=1,LEFT(RIGHT(INDIRECT("$G$164"),5),2),"")</f>
        <v/>
      </c>
      <c r="V164" s="16" t="str">
        <f ca="1">IF(COUNTIF(INDIRECT("$H$164"),"*"&amp;$O$2&amp;"*")=1,LEFT(RIGHT(INDIRECT("$H$164"),5),2),"")</f>
        <v/>
      </c>
      <c r="W164" s="16" t="str">
        <f ca="1">IF(COUNTIF(INDIRECT("$I$164"),"*"&amp;$O$2&amp;"*")=1,LEFT(RIGHT(INDIRECT("$I$164"),5),2),"")</f>
        <v/>
      </c>
      <c r="X164" s="16" t="str">
        <f ca="1">IF(COUNTIF(INDIRECT("$J$164"),"*"&amp;$O$2&amp;"*")=1,LEFT(RIGHT(INDIRECT("$J$164"),5),2),"")</f>
        <v/>
      </c>
      <c r="Y164" s="16" t="str">
        <f ca="1">IF(COUNTIF(INDIRECT("$K$164"),"*"&amp;$O$2&amp;"*")=1,LEFT(RIGHT(INDIRECT("$K$164"),5),2),"")</f>
        <v/>
      </c>
      <c r="Z164" s="18" t="str">
        <f ca="1">IF(COUNTIF(INDIRECT("$L$164"),"*"&amp;$O$2&amp;"*")=1,LEFT(RIGHT(INDIRECT("$L$164"),5),2),"")</f>
        <v/>
      </c>
    </row>
    <row r="165" spans="1:26" ht="40.5">
      <c r="A165" s="141" t="s">
        <v>15</v>
      </c>
      <c r="B165" s="184" t="s">
        <v>71</v>
      </c>
      <c r="C165" s="142" t="s">
        <v>104</v>
      </c>
      <c r="D165" s="195" t="s">
        <v>157</v>
      </c>
      <c r="E165" s="201" t="s">
        <v>102</v>
      </c>
      <c r="F165" s="139"/>
      <c r="G165" s="146"/>
      <c r="H165" s="146"/>
      <c r="I165" s="146"/>
      <c r="J165" s="146"/>
      <c r="K165" s="146"/>
      <c r="L165" s="151"/>
      <c r="M165" s="47">
        <f t="shared" si="4"/>
        <v>4</v>
      </c>
      <c r="O165" t="str">
        <f t="shared" ca="1" si="5"/>
        <v>化学</v>
      </c>
      <c r="P165" s="17" t="str">
        <f ca="1">IF(COUNTIF(INDIRECT("$B$165"),"*"&amp;$O$2&amp;"*")=1,LEFT(RIGHT(INDIRECT("$B$165"),5),2),"")</f>
        <v/>
      </c>
      <c r="Q165" s="16" t="str">
        <f ca="1">IF(COUNTIF(INDIRECT("$C$165"),"*"&amp;$O$2&amp;"*")=1,LEFT(RIGHT(INDIRECT("$C$165"),5),2),"")</f>
        <v/>
      </c>
      <c r="R165" s="16" t="str">
        <f ca="1">IF(COUNTIF(INDIRECT("$D$165"),"*"&amp;$O$2&amp;"*")=1,LEFT(RIGHT(INDIRECT("$D$165"),5),2),"")</f>
        <v>化学</v>
      </c>
      <c r="S165" s="16" t="str">
        <f ca="1">IF(COUNTIF(INDIRECT("$E$165"),"*"&amp;$O$2&amp;"*")=1,LEFT(RIGHT(INDIRECT("$E$165"),5),2),"")</f>
        <v/>
      </c>
      <c r="T165" s="16" t="str">
        <f ca="1">IF(COUNTIF(INDIRECT("$F$165"),"*"&amp;$O$2&amp;"*")=1,LEFT(RIGHT(INDIRECT("$F$165"),5),2),"")</f>
        <v/>
      </c>
      <c r="U165" s="16" t="str">
        <f ca="1">IF(COUNTIF(INDIRECT("$G$165"),"*"&amp;$O$2&amp;"*")=1,LEFT(RIGHT(INDIRECT("$G$165"),5),2),"")</f>
        <v/>
      </c>
      <c r="V165" s="16" t="str">
        <f ca="1">IF(COUNTIF(INDIRECT("$H$165"),"*"&amp;$O$2&amp;"*")=1,LEFT(RIGHT(INDIRECT("$H$165"),5),2),"")</f>
        <v/>
      </c>
      <c r="W165" s="16" t="str">
        <f ca="1">IF(COUNTIF(INDIRECT("$I$165"),"*"&amp;$O$2&amp;"*")=1,LEFT(RIGHT(INDIRECT("$I$165"),5),2),"")</f>
        <v/>
      </c>
      <c r="X165" s="16" t="str">
        <f ca="1">IF(COUNTIF(INDIRECT("$J$165"),"*"&amp;$O$2&amp;"*")=1,LEFT(RIGHT(INDIRECT("$J$165"),5),2),"")</f>
        <v/>
      </c>
      <c r="Y165" s="16" t="str">
        <f ca="1">IF(COUNTIF(INDIRECT("$K$165"),"*"&amp;$O$2&amp;"*")=1,LEFT(RIGHT(INDIRECT("$K$165"),5),2),"")</f>
        <v/>
      </c>
      <c r="Z165" s="18" t="str">
        <f ca="1">IF(COUNTIF(INDIRECT("$L$165"),"*"&amp;$O$2&amp;"*")=1,LEFT(RIGHT(INDIRECT("$L$165"),5),2),"")</f>
        <v/>
      </c>
    </row>
    <row r="166" spans="1:26" ht="27">
      <c r="A166" s="141" t="s">
        <v>16</v>
      </c>
      <c r="B166" s="139"/>
      <c r="C166" s="181" t="s">
        <v>156</v>
      </c>
      <c r="D166" s="142" t="s">
        <v>105</v>
      </c>
      <c r="E166" s="147"/>
      <c r="F166" s="209" t="s">
        <v>175</v>
      </c>
      <c r="G166" s="151"/>
      <c r="H166" s="190"/>
      <c r="I166" s="146"/>
      <c r="J166" s="146"/>
      <c r="K166" s="146"/>
      <c r="L166" s="151"/>
      <c r="M166" s="47">
        <f t="shared" si="4"/>
        <v>3</v>
      </c>
      <c r="O166" t="str">
        <f t="shared" ca="1" si="5"/>
        <v/>
      </c>
      <c r="P166" s="17" t="str">
        <f ca="1">IF(COUNTIF(INDIRECT("$B$166"),"*"&amp;$O$2&amp;"*")=1,LEFT(RIGHT(INDIRECT("$B$166"),5),2),"")</f>
        <v/>
      </c>
      <c r="Q166" s="16" t="str">
        <f ca="1">IF(COUNTIF(INDIRECT("$C$166"),"*"&amp;$O$2&amp;"*")=1,LEFT(RIGHT(INDIRECT("$C$166"),5),2),"")</f>
        <v/>
      </c>
      <c r="R166" s="16" t="str">
        <f ca="1">IF(COUNTIF(INDIRECT("$D$166"),"*"&amp;$O$2&amp;"*")=1,LEFT(RIGHT(INDIRECT("$D$166"),5),2),"")</f>
        <v/>
      </c>
      <c r="S166" s="16" t="str">
        <f ca="1">IF(COUNTIF(INDIRECT("$E$166"),"*"&amp;$O$2&amp;"*")=1,LEFT(RIGHT(INDIRECT("$E$166"),5),2),"")</f>
        <v/>
      </c>
      <c r="T166" s="16" t="str">
        <f ca="1">IF(COUNTIF(INDIRECT("$F$166"),"*"&amp;$O$2&amp;"*")=1,LEFT(RIGHT(INDIRECT("$F$166"),5),2),"")</f>
        <v/>
      </c>
      <c r="U166" s="16" t="str">
        <f ca="1">IF(COUNTIF(INDIRECT("$G$166"),"*"&amp;$O$2&amp;"*")=1,LEFT(RIGHT(INDIRECT("$G$166"),5),2),"")</f>
        <v/>
      </c>
      <c r="V166" s="16" t="str">
        <f ca="1">IF(COUNTIF(INDIRECT("$H$166"),"*"&amp;$O$2&amp;"*")=1,LEFT(RIGHT(INDIRECT("$H$166"),5),2),"")</f>
        <v/>
      </c>
      <c r="W166" s="16" t="str">
        <f ca="1">IF(COUNTIF(INDIRECT("$I$166"),"*"&amp;$O$2&amp;"*")=1,LEFT(RIGHT(INDIRECT("$I$166"),5),2),"")</f>
        <v/>
      </c>
      <c r="X166" s="16" t="str">
        <f ca="1">IF(COUNTIF(INDIRECT("$J$166"),"*"&amp;$O$2&amp;"*")=1,LEFT(RIGHT(INDIRECT("$J$166"),5),2),"")</f>
        <v/>
      </c>
      <c r="Y166" s="16" t="str">
        <f ca="1">IF(COUNTIF(INDIRECT("$K$166"),"*"&amp;$O$2&amp;"*")=1,LEFT(RIGHT(INDIRECT("$K$166"),5),2),"")</f>
        <v/>
      </c>
      <c r="Z166" s="18" t="str">
        <f ca="1">IF(COUNTIF(INDIRECT("$L$166"),"*"&amp;$O$2&amp;"*")=1,LEFT(RIGHT(INDIRECT("$L$166"),5),2),"")</f>
        <v/>
      </c>
    </row>
    <row r="167" spans="1:26" ht="27">
      <c r="A167" s="141" t="s">
        <v>17</v>
      </c>
      <c r="B167" s="181" t="s">
        <v>91</v>
      </c>
      <c r="C167" s="166"/>
      <c r="D167" s="139"/>
      <c r="E167" s="191"/>
      <c r="F167" s="147"/>
      <c r="G167" s="151"/>
      <c r="H167" s="146"/>
      <c r="I167" s="146"/>
      <c r="J167" s="146"/>
      <c r="K167" s="146"/>
      <c r="L167" s="151"/>
      <c r="M167" s="47">
        <f t="shared" si="4"/>
        <v>1</v>
      </c>
      <c r="O167" t="str">
        <f t="shared" ca="1" si="5"/>
        <v/>
      </c>
      <c r="P167" s="17" t="str">
        <f ca="1">IF(COUNTIF(INDIRECT("$B$167"),"*"&amp;$O$2&amp;"*")=1,LEFT(RIGHT(INDIRECT("$B$167"),5),2),"")</f>
        <v/>
      </c>
      <c r="Q167" s="16" t="str">
        <f ca="1">IF(COUNTIF(INDIRECT("$C$167"),"*"&amp;$O$2&amp;"*")=1,LEFT(RIGHT(INDIRECT("$C$167"),5),2),"")</f>
        <v/>
      </c>
      <c r="R167" s="16" t="str">
        <f ca="1">IF(COUNTIF(INDIRECT("$D$167"),"*"&amp;$O$2&amp;"*")=1,LEFT(RIGHT(INDIRECT("$D$167"),5),2),"")</f>
        <v/>
      </c>
      <c r="S167" s="16" t="str">
        <f ca="1">IF(COUNTIF(INDIRECT("$E$167"),"*"&amp;$O$2&amp;"*")=1,LEFT(RIGHT(INDIRECT("$E$167"),5),2),"")</f>
        <v/>
      </c>
      <c r="T167" s="16" t="str">
        <f ca="1">IF(COUNTIF(INDIRECT("$F$167"),"*"&amp;$O$2&amp;"*")=1,LEFT(RIGHT(INDIRECT("$F$167"),5),2),"")</f>
        <v/>
      </c>
      <c r="U167" s="16" t="str">
        <f ca="1">IF(COUNTIF(INDIRECT("$G$167"),"*"&amp;$O$2&amp;"*")=1,LEFT(RIGHT(INDIRECT("$G$167"),5),2),"")</f>
        <v/>
      </c>
      <c r="V167" s="16" t="str">
        <f ca="1">IF(COUNTIF(INDIRECT("$H$167"),"*"&amp;$O$2&amp;"*")=1,LEFT(RIGHT(INDIRECT("$H$167"),5),2),"")</f>
        <v/>
      </c>
      <c r="W167" s="16" t="str">
        <f ca="1">IF(COUNTIF(INDIRECT("$I$167"),"*"&amp;$O$2&amp;"*")=1,LEFT(RIGHT(INDIRECT("$I$167"),5),2),"")</f>
        <v/>
      </c>
      <c r="X167" s="16" t="str">
        <f ca="1">IF(COUNTIF(INDIRECT("$J$167"),"*"&amp;$O$2&amp;"*")=1,LEFT(RIGHT(INDIRECT("$J$167"),5),2),"")</f>
        <v/>
      </c>
      <c r="Y167" s="16" t="str">
        <f ca="1">IF(COUNTIF(INDIRECT("$K$167"),"*"&amp;$O$2&amp;"*")=1,LEFT(RIGHT(INDIRECT("$K$167"),5),2),"")</f>
        <v/>
      </c>
      <c r="Z167" s="18" t="str">
        <f ca="1">IF(COUNTIF(INDIRECT("$L$167"),"*"&amp;$O$2&amp;"*")=1,LEFT(RIGHT(INDIRECT("$L$167"),5),2),"")</f>
        <v/>
      </c>
    </row>
    <row r="168" spans="1:26" ht="27">
      <c r="A168" s="141" t="s">
        <v>18</v>
      </c>
      <c r="B168" s="139"/>
      <c r="C168" s="175"/>
      <c r="D168" s="154" t="s">
        <v>106</v>
      </c>
      <c r="E168" s="192"/>
      <c r="F168" s="139"/>
      <c r="G168" s="190"/>
      <c r="H168" s="139"/>
      <c r="I168" s="139"/>
      <c r="J168" s="139"/>
      <c r="K168" s="139"/>
      <c r="L168" s="139"/>
      <c r="M168" s="47">
        <f t="shared" si="4"/>
        <v>1</v>
      </c>
      <c r="O168" t="str">
        <f t="shared" ca="1" si="5"/>
        <v/>
      </c>
      <c r="P168" s="17" t="str">
        <f ca="1">IF(COUNTIF(INDIRECT("$B$168"),"*"&amp;$O$2&amp;"*")=1,LEFT(RIGHT(INDIRECT("$B$168"),5),2),"")</f>
        <v/>
      </c>
      <c r="Q168" s="16" t="str">
        <f ca="1">IF(COUNTIF(INDIRECT("$C$168"),"*"&amp;$O$2&amp;"*")=1,LEFT(RIGHT(INDIRECT("$C$168"),5),2),"")</f>
        <v/>
      </c>
      <c r="R168" s="16" t="str">
        <f ca="1">IF(COUNTIF(INDIRECT("$D$168"),"*"&amp;$O$2&amp;"*")=1,LEFT(RIGHT(INDIRECT("$D$168"),5),2),"")</f>
        <v/>
      </c>
      <c r="S168" s="16" t="str">
        <f ca="1">IF(COUNTIF(INDIRECT("$E$168"),"*"&amp;$O$2&amp;"*")=1,LEFT(RIGHT(INDIRECT("$E$168"),5),2),"")</f>
        <v/>
      </c>
      <c r="T168" s="16" t="str">
        <f ca="1">IF(COUNTIF(INDIRECT("$F$168"),"*"&amp;$O$2&amp;"*")=1,LEFT(RIGHT(INDIRECT("$F$168"),5),2),"")</f>
        <v/>
      </c>
      <c r="U168" s="16" t="str">
        <f ca="1">IF(COUNTIF(INDIRECT("$G$168"),"*"&amp;$O$2&amp;"*")=1,LEFT(RIGHT(INDIRECT("$G$168"),5),2),"")</f>
        <v/>
      </c>
      <c r="V168" s="16" t="str">
        <f ca="1">IF(COUNTIF(INDIRECT("$H$168"),"*"&amp;$O$2&amp;"*")=1,LEFT(RIGHT(INDIRECT("$H$168"),5),2),"")</f>
        <v/>
      </c>
      <c r="W168" s="16" t="str">
        <f ca="1">IF(COUNTIF(INDIRECT("$I$168"),"*"&amp;$O$2&amp;"*")=1,LEFT(RIGHT(INDIRECT("$I$168"),5),2),"")</f>
        <v/>
      </c>
      <c r="X168" s="16" t="str">
        <f ca="1">IF(COUNTIF(INDIRECT("$J$168"),"*"&amp;$O$2&amp;"*")=1,LEFT(RIGHT(INDIRECT("$J$168"),5),2),"")</f>
        <v/>
      </c>
      <c r="Y168" s="16" t="str">
        <f ca="1">IF(COUNTIF(INDIRECT("$K$168"),"*"&amp;$O$2&amp;"*")=1,LEFT(RIGHT(INDIRECT("$K$168"),5),2),"")</f>
        <v/>
      </c>
      <c r="Z168" s="18" t="str">
        <f ca="1">IF(COUNTIF(INDIRECT("$L$168"),"*"&amp;$O$2&amp;"*")=1,LEFT(RIGHT(INDIRECT("$L$168"),5),2),"")</f>
        <v/>
      </c>
    </row>
    <row r="169" spans="1:26">
      <c r="A169" s="152">
        <f>A162+1</f>
        <v>42547</v>
      </c>
      <c r="B169" s="146" t="s">
        <v>2</v>
      </c>
      <c r="C169" s="146" t="s">
        <v>3</v>
      </c>
      <c r="D169" s="146" t="s">
        <v>4</v>
      </c>
      <c r="E169" s="146" t="s">
        <v>5</v>
      </c>
      <c r="F169" s="146" t="s">
        <v>6</v>
      </c>
      <c r="G169" s="146" t="s">
        <v>7</v>
      </c>
      <c r="H169" s="146" t="s">
        <v>8</v>
      </c>
      <c r="I169" s="146" t="s">
        <v>9</v>
      </c>
      <c r="J169" s="146" t="s">
        <v>10</v>
      </c>
      <c r="K169" s="146" t="s">
        <v>11</v>
      </c>
      <c r="L169" s="151" t="s">
        <v>12</v>
      </c>
      <c r="M169" s="47">
        <f>MOD(11-COUNTIF(B176:L176,""),11)</f>
        <v>0</v>
      </c>
      <c r="O169" t="str">
        <f t="shared" ca="1" si="5"/>
        <v/>
      </c>
      <c r="P169" s="17" t="str">
        <f ca="1">IF(COUNTIF(INDIRECT("$B$169"),"*"&amp;$O$2&amp;"*")=1,LEFT(RIGHT(INDIRECT("$B$169"),5),2),"")</f>
        <v/>
      </c>
      <c r="Q169" s="16" t="str">
        <f ca="1">IF(COUNTIF(INDIRECT("$C$169"),"*"&amp;$O$2&amp;"*")=1,LEFT(RIGHT(INDIRECT("$C$169"),5),2),"")</f>
        <v/>
      </c>
      <c r="R169" s="16" t="str">
        <f ca="1">IF(COUNTIF(INDIRECT("$D$169"),"*"&amp;$O$2&amp;"*")=1,LEFT(RIGHT(INDIRECT("$D$169"),5),2),"")</f>
        <v/>
      </c>
      <c r="S169" s="16" t="str">
        <f ca="1">IF(COUNTIF(INDIRECT("$E$169"),"*"&amp;$O$2&amp;"*")=1,LEFT(RIGHT(INDIRECT("$E$169"),5),2),"")</f>
        <v/>
      </c>
      <c r="T169" s="16" t="str">
        <f ca="1">IF(COUNTIF(INDIRECT("$F$169"),"*"&amp;$O$2&amp;"*")=1,LEFT(RIGHT(INDIRECT("$F$169"),5),2),"")</f>
        <v/>
      </c>
      <c r="U169" s="16" t="str">
        <f ca="1">IF(COUNTIF(INDIRECT("$G$169"),"*"&amp;$O$2&amp;"*")=1,LEFT(RIGHT(INDIRECT("$G$169"),5),2),"")</f>
        <v/>
      </c>
      <c r="V169" s="16" t="str">
        <f ca="1">IF(COUNTIF(INDIRECT("$H$169"),"*"&amp;$O$2&amp;"*")=1,LEFT(RIGHT(INDIRECT("$H$169"),5),2),"")</f>
        <v/>
      </c>
      <c r="W169" s="16" t="str">
        <f ca="1">IF(COUNTIF(INDIRECT("$I$169"),"*"&amp;$O$2&amp;"*")=1,LEFT(RIGHT(INDIRECT("$I$169"),5),2),"")</f>
        <v/>
      </c>
      <c r="X169" s="16" t="str">
        <f ca="1">IF(COUNTIF(INDIRECT("$J$169"),"*"&amp;$O$2&amp;"*")=1,LEFT(RIGHT(INDIRECT("$J$169"),5),2),"")</f>
        <v/>
      </c>
      <c r="Y169" s="16" t="str">
        <f ca="1">IF(COUNTIF(INDIRECT("$K$169"),"*"&amp;$O$2&amp;"*")=1,LEFT(RIGHT(INDIRECT("$K$169"),5),2),"")</f>
        <v/>
      </c>
      <c r="Z169" s="18" t="str">
        <f ca="1">IF(COUNTIF(INDIRECT("$L$169"),"*"&amp;$O$2&amp;"*")=1,LEFT(RIGHT(INDIRECT("$L$169"),5),2),"")</f>
        <v/>
      </c>
    </row>
    <row r="170" spans="1:26" ht="27">
      <c r="A170" s="182" t="s">
        <v>13</v>
      </c>
      <c r="B170" s="145"/>
      <c r="C170" s="139"/>
      <c r="D170" s="139"/>
      <c r="E170" s="185"/>
      <c r="F170" s="146"/>
      <c r="G170" s="187" t="s">
        <v>176</v>
      </c>
      <c r="H170" s="146"/>
      <c r="I170" s="146"/>
      <c r="J170" s="146"/>
      <c r="K170" s="146"/>
      <c r="L170" s="151"/>
      <c r="M170" s="47">
        <f t="shared" si="4"/>
        <v>1</v>
      </c>
      <c r="O170" t="str">
        <f t="shared" ca="1" si="5"/>
        <v/>
      </c>
      <c r="P170" s="17" t="str">
        <f ca="1">IF(COUNTIF(INDIRECT("$B$170"),"*"&amp;$O$2&amp;"*")=1,LEFT(RIGHT(INDIRECT("$B$170"),5),2),"")</f>
        <v/>
      </c>
      <c r="Q170" s="16" t="str">
        <f ca="1">IF(COUNTIF(INDIRECT("$C$170"),"*"&amp;$O$2&amp;"*")=1,LEFT(RIGHT(INDIRECT("$C$170"),5),2),"")</f>
        <v/>
      </c>
      <c r="R170" s="16" t="str">
        <f ca="1">IF(COUNTIF(INDIRECT("$D$170"),"*"&amp;$O$2&amp;"*")=1,LEFT(RIGHT(INDIRECT("$D$170"),5),2),"")</f>
        <v/>
      </c>
      <c r="S170" s="16" t="str">
        <f ca="1">IF(COUNTIF(INDIRECT("$E$170"),"*"&amp;$O$2&amp;"*")=1,LEFT(RIGHT(INDIRECT("$E$170"),5),2),"")</f>
        <v/>
      </c>
      <c r="T170" s="16" t="str">
        <f ca="1">IF(COUNTIF(INDIRECT("$F$170"),"*"&amp;$O$2&amp;"*")=1,LEFT(RIGHT(INDIRECT("$F$170"),5),2),"")</f>
        <v/>
      </c>
      <c r="U170" s="16" t="str">
        <f ca="1">IF(COUNTIF(INDIRECT("$G$170"),"*"&amp;$O$2&amp;"*")=1,LEFT(RIGHT(INDIRECT("$G$170"),5),2),"")</f>
        <v/>
      </c>
      <c r="V170" s="16" t="str">
        <f ca="1">IF(COUNTIF(INDIRECT("$H$170"),"*"&amp;$O$2&amp;"*")=1,LEFT(RIGHT(INDIRECT("$H$170"),5),2),"")</f>
        <v/>
      </c>
      <c r="W170" s="16" t="str">
        <f ca="1">IF(COUNTIF(INDIRECT("$I$170"),"*"&amp;$O$2&amp;"*")=1,LEFT(RIGHT(INDIRECT("$I$170"),5),2),"")</f>
        <v/>
      </c>
      <c r="X170" s="16" t="str">
        <f ca="1">IF(COUNTIF(INDIRECT("$J$170"),"*"&amp;$O$2&amp;"*")=1,LEFT(RIGHT(INDIRECT("$J$170"),5),2),"")</f>
        <v/>
      </c>
      <c r="Y170" s="16" t="str">
        <f ca="1">IF(COUNTIF(INDIRECT("$K$170"),"*"&amp;$O$2&amp;"*")=1,LEFT(RIGHT(INDIRECT("$K$170"),5),2),"")</f>
        <v/>
      </c>
      <c r="Z170" s="18" t="str">
        <f ca="1">IF(COUNTIF(INDIRECT("$L$170"),"*"&amp;$O$2&amp;"*")=1,LEFT(RIGHT(INDIRECT("$L$170"),5),2),"")</f>
        <v/>
      </c>
    </row>
    <row r="171" spans="1:26" ht="27">
      <c r="A171" s="141" t="s">
        <v>14</v>
      </c>
      <c r="B171" s="151"/>
      <c r="C171" s="156"/>
      <c r="D171" s="193"/>
      <c r="E171" s="169"/>
      <c r="F171" s="139"/>
      <c r="G171" s="146" t="s">
        <v>177</v>
      </c>
      <c r="H171" s="146"/>
      <c r="I171" s="146"/>
      <c r="J171" s="146"/>
      <c r="K171" s="146"/>
      <c r="L171" s="151"/>
      <c r="M171" s="47">
        <f t="shared" si="4"/>
        <v>1</v>
      </c>
      <c r="O171" t="str">
        <f t="shared" ca="1" si="5"/>
        <v/>
      </c>
      <c r="P171" s="17" t="str">
        <f ca="1">IF(COUNTIF(INDIRECT("$B$171"),"*"&amp;$O$2&amp;"*")=1,LEFT(RIGHT(INDIRECT("$B$171"),5),2),"")</f>
        <v/>
      </c>
      <c r="Q171" s="16" t="str">
        <f ca="1">IF(COUNTIF(INDIRECT("$C$171"),"*"&amp;$O$2&amp;"*")=1,LEFT(RIGHT(INDIRECT("$C$171"),5),2),"")</f>
        <v/>
      </c>
      <c r="R171" s="16" t="str">
        <f ca="1">IF(COUNTIF(INDIRECT("$D$171"),"*"&amp;$O$2&amp;"*")=1,LEFT(RIGHT(INDIRECT("$D$171"),5),2),"")</f>
        <v/>
      </c>
      <c r="S171" s="16" t="str">
        <f ca="1">IF(COUNTIF(INDIRECT("$E$171"),"*"&amp;$O$2&amp;"*")=1,LEFT(RIGHT(INDIRECT("$E$171"),5),2),"")</f>
        <v/>
      </c>
      <c r="T171" s="16" t="str">
        <f ca="1">IF(COUNTIF(INDIRECT("$F$171"),"*"&amp;$O$2&amp;"*")=1,LEFT(RIGHT(INDIRECT("$F$171"),5),2),"")</f>
        <v/>
      </c>
      <c r="U171" s="16" t="str">
        <f ca="1">IF(COUNTIF(INDIRECT("$G$171"),"*"&amp;$O$2&amp;"*")=1,LEFT(RIGHT(INDIRECT("$G$171"),5),2),"")</f>
        <v/>
      </c>
      <c r="V171" s="16" t="str">
        <f ca="1">IF(COUNTIF(INDIRECT("$H$171"),"*"&amp;$O$2&amp;"*")=1,LEFT(RIGHT(INDIRECT("$H$171"),5),2),"")</f>
        <v/>
      </c>
      <c r="W171" s="16" t="str">
        <f ca="1">IF(COUNTIF(INDIRECT("$I$171"),"*"&amp;$O$2&amp;"*")=1,LEFT(RIGHT(INDIRECT("$I$171"),5),2),"")</f>
        <v/>
      </c>
      <c r="X171" s="16" t="str">
        <f ca="1">IF(COUNTIF(INDIRECT("$J$171"),"*"&amp;$O$2&amp;"*")=1,LEFT(RIGHT(INDIRECT("$J$171"),5),2),"")</f>
        <v/>
      </c>
      <c r="Y171" s="16" t="str">
        <f ca="1">IF(COUNTIF(INDIRECT("$K$171"),"*"&amp;$O$2&amp;"*")=1,LEFT(RIGHT(INDIRECT("$K$171"),5),2),"")</f>
        <v/>
      </c>
      <c r="Z171" s="18" t="str">
        <f ca="1">IF(COUNTIF(INDIRECT("$L$171"),"*"&amp;$O$2&amp;"*")=1,LEFT(RIGHT(INDIRECT("$L$171"),5),2),"")</f>
        <v/>
      </c>
    </row>
    <row r="172" spans="1:26" ht="27">
      <c r="A172" s="141" t="s">
        <v>15</v>
      </c>
      <c r="B172" s="156"/>
      <c r="C172" s="175"/>
      <c r="D172" s="151"/>
      <c r="E172" s="153"/>
      <c r="F172" s="146" t="s">
        <v>178</v>
      </c>
      <c r="G172" s="193"/>
      <c r="H172" s="146"/>
      <c r="I172" s="146"/>
      <c r="J172" s="146"/>
      <c r="K172" s="146"/>
      <c r="L172" s="151"/>
      <c r="M172" s="47">
        <f t="shared" si="4"/>
        <v>1</v>
      </c>
      <c r="O172" t="str">
        <f t="shared" ca="1" si="5"/>
        <v/>
      </c>
      <c r="P172" s="17" t="str">
        <f ca="1">IF(COUNTIF(INDIRECT("$B$172"),"*"&amp;$O$2&amp;"*")=1,LEFT(RIGHT(INDIRECT("$B$172"),5),2),"")</f>
        <v/>
      </c>
      <c r="Q172" s="16" t="str">
        <f ca="1">IF(COUNTIF(INDIRECT("$C$172"),"*"&amp;$O$2&amp;"*")=1,LEFT(RIGHT(INDIRECT("$C$172"),5),2),"")</f>
        <v/>
      </c>
      <c r="R172" s="16" t="str">
        <f ca="1">IF(COUNTIF(INDIRECT("$D$172"),"*"&amp;$O$2&amp;"*")=1,LEFT(RIGHT(INDIRECT("$D$172"),5),2),"")</f>
        <v/>
      </c>
      <c r="S172" s="16" t="str">
        <f ca="1">IF(COUNTIF(INDIRECT("$E$172"),"*"&amp;$O$2&amp;"*")=1,LEFT(RIGHT(INDIRECT("$E$172"),5),2),"")</f>
        <v/>
      </c>
      <c r="T172" s="16" t="str">
        <f ca="1">IF(COUNTIF(INDIRECT("$F$172"),"*"&amp;$O$2&amp;"*")=1,LEFT(RIGHT(INDIRECT("$F$172"),5),2),"")</f>
        <v/>
      </c>
      <c r="U172" s="16" t="str">
        <f ca="1">IF(COUNTIF(INDIRECT("$G$172"),"*"&amp;$O$2&amp;"*")=1,LEFT(RIGHT(INDIRECT("$G$172"),5),2),"")</f>
        <v/>
      </c>
      <c r="V172" s="16" t="str">
        <f ca="1">IF(COUNTIF(INDIRECT("$H$172"),"*"&amp;$O$2&amp;"*")=1,LEFT(RIGHT(INDIRECT("$H$172"),5),2),"")</f>
        <v/>
      </c>
      <c r="W172" s="16" t="str">
        <f ca="1">IF(COUNTIF(INDIRECT("$I$172"),"*"&amp;$O$2&amp;"*")=1,LEFT(RIGHT(INDIRECT("$I$172"),5),2),"")</f>
        <v/>
      </c>
      <c r="X172" s="16" t="str">
        <f ca="1">IF(COUNTIF(INDIRECT("$J$172"),"*"&amp;$O$2&amp;"*")=1,LEFT(RIGHT(INDIRECT("$J$172"),5),2),"")</f>
        <v/>
      </c>
      <c r="Y172" s="16" t="str">
        <f ca="1">IF(COUNTIF(INDIRECT("$K$172"),"*"&amp;$O$2&amp;"*")=1,LEFT(RIGHT(INDIRECT("$K$172"),5),2),"")</f>
        <v/>
      </c>
      <c r="Z172" s="18" t="str">
        <f ca="1">IF(COUNTIF(INDIRECT("$L$172"),"*"&amp;$O$2&amp;"*")=1,LEFT(RIGHT(INDIRECT("$L$172"),5),2),"")</f>
        <v/>
      </c>
    </row>
    <row r="173" spans="1:26" ht="27">
      <c r="A173" s="141" t="s">
        <v>16</v>
      </c>
      <c r="B173" s="195" t="s">
        <v>179</v>
      </c>
      <c r="C173" s="170" t="s">
        <v>31</v>
      </c>
      <c r="D173" s="164"/>
      <c r="E173" s="192"/>
      <c r="F173" s="139"/>
      <c r="G173" s="151"/>
      <c r="H173" s="199"/>
      <c r="I173" s="146"/>
      <c r="J173" s="146"/>
      <c r="K173" s="146"/>
      <c r="L173" s="151"/>
      <c r="M173" s="47">
        <f t="shared" si="4"/>
        <v>2</v>
      </c>
      <c r="O173" t="str">
        <f t="shared" ca="1" si="5"/>
        <v>数学</v>
      </c>
      <c r="P173" s="17" t="str">
        <f ca="1">IF(COUNTIF(INDIRECT("$B$173"),"*"&amp;$O$2&amp;"*")=1,LEFT(RIGHT(INDIRECT("$B$173"),5),2),"")</f>
        <v>数学</v>
      </c>
      <c r="Q173" s="16" t="str">
        <f ca="1">IF(COUNTIF(INDIRECT("$C$173"),"*"&amp;$O$2&amp;"*")=1,LEFT(RIGHT(INDIRECT("$C$173"),5),2),"")</f>
        <v/>
      </c>
      <c r="R173" s="16" t="str">
        <f ca="1">IF(COUNTIF(INDIRECT("$D$173"),"*"&amp;$O$2&amp;"*")=1,LEFT(RIGHT(INDIRECT("$D$173"),5),2),"")</f>
        <v/>
      </c>
      <c r="S173" s="16" t="str">
        <f ca="1">IF(COUNTIF(INDIRECT("$E$173"),"*"&amp;$O$2&amp;"*")=1,LEFT(RIGHT(INDIRECT("$E$173"),5),2),"")</f>
        <v/>
      </c>
      <c r="T173" s="16" t="str">
        <f ca="1">IF(COUNTIF(INDIRECT("$F$173"),"*"&amp;$O$2&amp;"*")=1,LEFT(RIGHT(INDIRECT("$F$173"),5),2),"")</f>
        <v/>
      </c>
      <c r="U173" s="16" t="str">
        <f ca="1">IF(COUNTIF(INDIRECT("$G$173"),"*"&amp;$O$2&amp;"*")=1,LEFT(RIGHT(INDIRECT("$G$173"),5),2),"")</f>
        <v/>
      </c>
      <c r="V173" s="16" t="str">
        <f ca="1">IF(COUNTIF(INDIRECT("$H$173"),"*"&amp;$O$2&amp;"*")=1,LEFT(RIGHT(INDIRECT("$H$173"),5),2),"")</f>
        <v/>
      </c>
      <c r="W173" s="16" t="str">
        <f ca="1">IF(COUNTIF(INDIRECT("$I$173"),"*"&amp;$O$2&amp;"*")=1,LEFT(RIGHT(INDIRECT("$I$173"),5),2),"")</f>
        <v/>
      </c>
      <c r="X173" s="16" t="str">
        <f ca="1">IF(COUNTIF(INDIRECT("$J$173"),"*"&amp;$O$2&amp;"*")=1,LEFT(RIGHT(INDIRECT("$J$173"),5),2),"")</f>
        <v/>
      </c>
      <c r="Y173" s="16" t="str">
        <f ca="1">IF(COUNTIF(INDIRECT("$K$173"),"*"&amp;$O$2&amp;"*")=1,LEFT(RIGHT(INDIRECT("$K$173"),5),2),"")</f>
        <v/>
      </c>
      <c r="Z173" s="18" t="str">
        <f ca="1">IF(COUNTIF(INDIRECT("$L$173"),"*"&amp;$O$2&amp;"*")=1,LEFT(RIGHT(INDIRECT("$L$173"),5),2),"")</f>
        <v/>
      </c>
    </row>
    <row r="174" spans="1:26">
      <c r="A174" s="141" t="s">
        <v>17</v>
      </c>
      <c r="B174" s="164"/>
      <c r="C174" s="151"/>
      <c r="D174" s="139"/>
      <c r="E174" s="139"/>
      <c r="F174" s="216"/>
      <c r="G174" s="151"/>
      <c r="H174" s="146"/>
      <c r="I174" s="146"/>
      <c r="J174" s="146"/>
      <c r="K174" s="146"/>
      <c r="L174" s="151"/>
      <c r="M174" s="47">
        <f t="shared" si="4"/>
        <v>0</v>
      </c>
      <c r="O174" t="str">
        <f t="shared" ca="1" si="5"/>
        <v/>
      </c>
      <c r="P174" s="17" t="str">
        <f ca="1">IF(COUNTIF(INDIRECT("$B$174"),"*"&amp;$O$2&amp;"*")=1,LEFT(RIGHT(INDIRECT("$B$174"),5),2),"")</f>
        <v/>
      </c>
      <c r="Q174" s="16" t="str">
        <f ca="1">IF(COUNTIF(INDIRECT("$C$174"),"*"&amp;$O$2&amp;"*")=1,LEFT(RIGHT(INDIRECT("$C$174"),5),2),"")</f>
        <v/>
      </c>
      <c r="R174" s="16" t="str">
        <f ca="1">IF(COUNTIF(INDIRECT("$D$174"),"*"&amp;$O$2&amp;"*")=1,LEFT(RIGHT(INDIRECT("$D$174"),5),2),"")</f>
        <v/>
      </c>
      <c r="S174" s="16" t="str">
        <f ca="1">IF(COUNTIF(INDIRECT("$E$174"),"*"&amp;$O$2&amp;"*")=1,LEFT(RIGHT(INDIRECT("$E$174"),5),2),"")</f>
        <v/>
      </c>
      <c r="T174" s="16" t="str">
        <f ca="1">IF(COUNTIF(INDIRECT("$F$174"),"*"&amp;$O$2&amp;"*")=1,LEFT(RIGHT(INDIRECT("$F$174"),5),2),"")</f>
        <v/>
      </c>
      <c r="U174" s="16" t="str">
        <f ca="1">IF(COUNTIF(INDIRECT("$G$174"),"*"&amp;$O$2&amp;"*")=1,LEFT(RIGHT(INDIRECT("$G$174"),5),2),"")</f>
        <v/>
      </c>
      <c r="V174" s="16" t="str">
        <f ca="1">IF(COUNTIF(INDIRECT("$H$174"),"*"&amp;$O$2&amp;"*")=1,LEFT(RIGHT(INDIRECT("$H$174"),5),2),"")</f>
        <v/>
      </c>
      <c r="W174" s="16" t="str">
        <f ca="1">IF(COUNTIF(INDIRECT("$I$174"),"*"&amp;$O$2&amp;"*")=1,LEFT(RIGHT(INDIRECT("$I$174"),5),2),"")</f>
        <v/>
      </c>
      <c r="X174" s="16" t="str">
        <f ca="1">IF(COUNTIF(INDIRECT("$J$174"),"*"&amp;$O$2&amp;"*")=1,LEFT(RIGHT(INDIRECT("$J$174"),5),2),"")</f>
        <v/>
      </c>
      <c r="Y174" s="16" t="str">
        <f ca="1">IF(COUNTIF(INDIRECT("$K$174"),"*"&amp;$O$2&amp;"*")=1,LEFT(RIGHT(INDIRECT("$K$174"),5),2),"")</f>
        <v/>
      </c>
      <c r="Z174" s="18" t="str">
        <f ca="1">IF(COUNTIF(INDIRECT("$L$174"),"*"&amp;$O$2&amp;"*")=1,LEFT(RIGHT(INDIRECT("$L$174"),5),2),"")</f>
        <v/>
      </c>
    </row>
    <row r="175" spans="1:26">
      <c r="A175" s="141" t="s">
        <v>18</v>
      </c>
      <c r="B175" s="146"/>
      <c r="C175" s="194"/>
      <c r="D175" s="146"/>
      <c r="E175" s="146"/>
      <c r="F175" s="216"/>
      <c r="G175" s="146"/>
      <c r="H175" s="146"/>
      <c r="I175" s="146"/>
      <c r="J175" s="146"/>
      <c r="K175" s="146"/>
      <c r="L175" s="151"/>
      <c r="M175" s="47">
        <f t="shared" si="4"/>
        <v>0</v>
      </c>
      <c r="O175" t="str">
        <f t="shared" ca="1" si="5"/>
        <v/>
      </c>
      <c r="P175" s="17" t="str">
        <f ca="1">IF(COUNTIF(INDIRECT("$B$175"),"*"&amp;$O$2&amp;"*")=1,LEFT(RIGHT(INDIRECT("$B$175"),5),2),"")</f>
        <v/>
      </c>
      <c r="Q175" s="16" t="str">
        <f ca="1">IF(COUNTIF(INDIRECT("$C$175"),"*"&amp;$O$2&amp;"*")=1,LEFT(RIGHT(INDIRECT("$C$175"),5),2),"")</f>
        <v/>
      </c>
      <c r="R175" s="16" t="str">
        <f ca="1">IF(COUNTIF(INDIRECT("$D$175"),"*"&amp;$O$2&amp;"*")=1,LEFT(RIGHT(INDIRECT("$D$175"),5),2),"")</f>
        <v/>
      </c>
      <c r="S175" s="16" t="str">
        <f ca="1">IF(COUNTIF(INDIRECT("$E$175"),"*"&amp;$O$2&amp;"*")=1,LEFT(RIGHT(INDIRECT("$E$175"),5),2),"")</f>
        <v/>
      </c>
      <c r="T175" s="16" t="str">
        <f ca="1">IF(COUNTIF(INDIRECT("$F$175"),"*"&amp;$O$2&amp;"*")=1,LEFT(RIGHT(INDIRECT("$F$175"),5),2),"")</f>
        <v/>
      </c>
      <c r="U175" s="16" t="str">
        <f ca="1">IF(COUNTIF(INDIRECT("$G$175"),"*"&amp;$O$2&amp;"*")=1,LEFT(RIGHT(INDIRECT("$G$175"),5),2),"")</f>
        <v/>
      </c>
      <c r="V175" s="16" t="str">
        <f ca="1">IF(COUNTIF(INDIRECT("$H$175"),"*"&amp;$O$2&amp;"*")=1,LEFT(RIGHT(INDIRECT("$H$175"),5),2),"")</f>
        <v/>
      </c>
      <c r="W175" s="16" t="str">
        <f ca="1">IF(COUNTIF(INDIRECT("$I$175"),"*"&amp;$O$2&amp;"*")=1,LEFT(RIGHT(INDIRECT("$I$175"),5),2),"")</f>
        <v/>
      </c>
      <c r="X175" s="16" t="str">
        <f ca="1">IF(COUNTIF(INDIRECT("$J$175"),"*"&amp;$O$2&amp;"*")=1,LEFT(RIGHT(INDIRECT("$J$175"),5),2),"")</f>
        <v/>
      </c>
      <c r="Y175" s="16" t="str">
        <f ca="1">IF(COUNTIF(INDIRECT("$K$175"),"*"&amp;$O$2&amp;"*")=1,LEFT(RIGHT(INDIRECT("$K$175"),5),2),"")</f>
        <v/>
      </c>
      <c r="Z175" s="18" t="str">
        <f ca="1">IF(COUNTIF(INDIRECT("$L$175"),"*"&amp;$O$2&amp;"*")=1,LEFT(RIGHT(INDIRECT("$L$175"),5),2),"")</f>
        <v/>
      </c>
    </row>
    <row r="176" spans="1:26">
      <c r="A176" s="152">
        <f>A169+1</f>
        <v>42548</v>
      </c>
      <c r="B176" s="146" t="s">
        <v>2</v>
      </c>
      <c r="C176" s="146" t="s">
        <v>3</v>
      </c>
      <c r="D176" s="146" t="s">
        <v>4</v>
      </c>
      <c r="E176" s="146" t="s">
        <v>5</v>
      </c>
      <c r="F176" s="146" t="s">
        <v>6</v>
      </c>
      <c r="G176" s="146" t="s">
        <v>7</v>
      </c>
      <c r="H176" s="146" t="s">
        <v>8</v>
      </c>
      <c r="I176" s="146" t="s">
        <v>9</v>
      </c>
      <c r="J176" s="146" t="s">
        <v>10</v>
      </c>
      <c r="K176" s="146" t="s">
        <v>11</v>
      </c>
      <c r="L176" s="151" t="s">
        <v>12</v>
      </c>
      <c r="M176" s="47" t="e">
        <f>MOD(11-COUNTIF(#REF!,""),11)</f>
        <v>#REF!</v>
      </c>
      <c r="O176" t="str">
        <f t="shared" ca="1" si="5"/>
        <v/>
      </c>
      <c r="P176" s="17" t="str">
        <f ca="1">IF(COUNTIF(INDIRECT("$B$176"),"*"&amp;$O$2&amp;"*")=1,LEFT(RIGHT(INDIRECT("$B$176"),5),2),"")</f>
        <v/>
      </c>
      <c r="Q176" s="16" t="str">
        <f ca="1">IF(COUNTIF(INDIRECT("$C$176"),"*"&amp;$O$2&amp;"*")=1,LEFT(RIGHT(INDIRECT("$C$176"),5),2),"")</f>
        <v/>
      </c>
      <c r="R176" s="16" t="str">
        <f ca="1">IF(COUNTIF(INDIRECT("$D$176"),"*"&amp;$O$2&amp;"*")=1,LEFT(RIGHT(INDIRECT("$D$176"),5),2),"")</f>
        <v/>
      </c>
      <c r="S176" s="16" t="str">
        <f ca="1">IF(COUNTIF(INDIRECT("$E$176"),"*"&amp;$O$2&amp;"*")=1,LEFT(RIGHT(INDIRECT("$E$176"),5),2),"")</f>
        <v/>
      </c>
      <c r="T176" s="16" t="str">
        <f ca="1">IF(COUNTIF(INDIRECT("$F$176"),"*"&amp;$O$2&amp;"*")=1,LEFT(RIGHT(INDIRECT("$F$176"),5),2),"")</f>
        <v/>
      </c>
      <c r="U176" s="16" t="str">
        <f ca="1">IF(COUNTIF(INDIRECT("$G$176"),"*"&amp;$O$2&amp;"*")=1,LEFT(RIGHT(INDIRECT("$G$176"),5),2),"")</f>
        <v/>
      </c>
      <c r="V176" s="16" t="str">
        <f ca="1">IF(COUNTIF(INDIRECT("$H$176"),"*"&amp;$O$2&amp;"*")=1,LEFT(RIGHT(INDIRECT("$H$176"),5),2),"")</f>
        <v/>
      </c>
      <c r="W176" s="16" t="str">
        <f ca="1">IF(COUNTIF(INDIRECT("$I$176"),"*"&amp;$O$2&amp;"*")=1,LEFT(RIGHT(INDIRECT("$I$176"),5),2),"")</f>
        <v/>
      </c>
      <c r="X176" s="16" t="str">
        <f ca="1">IF(COUNTIF(INDIRECT("$J$176"),"*"&amp;$O$2&amp;"*")=1,LEFT(RIGHT(INDIRECT("$J$176"),5),2),"")</f>
        <v/>
      </c>
      <c r="Y176" s="16" t="str">
        <f ca="1">IF(COUNTIF(INDIRECT("$K$176"),"*"&amp;$O$2&amp;"*")=1,LEFT(RIGHT(INDIRECT("$K$176"),5),2),"")</f>
        <v/>
      </c>
      <c r="Z176" s="18" t="str">
        <f ca="1">IF(COUNTIF(INDIRECT("$L$176"),"*"&amp;$O$2&amp;"*")=1,LEFT(RIGHT(INDIRECT("$L$176"),5),2),"")</f>
        <v/>
      </c>
    </row>
    <row r="177" spans="1:26">
      <c r="A177" s="141" t="s">
        <v>14</v>
      </c>
      <c r="B177" s="151"/>
      <c r="C177" s="151"/>
      <c r="D177" s="146"/>
      <c r="E177" s="205"/>
      <c r="F177" s="151"/>
      <c r="G177" s="146"/>
      <c r="H177" s="146"/>
      <c r="I177" s="146"/>
      <c r="J177" s="146"/>
      <c r="K177" s="146"/>
      <c r="L177" s="151"/>
      <c r="M177" s="47">
        <f t="shared" si="4"/>
        <v>0</v>
      </c>
      <c r="O177" t="str">
        <f t="shared" ca="1" si="5"/>
        <v/>
      </c>
      <c r="P177" s="17" t="str">
        <f ca="1">IF(COUNTIF(INDIRECT("$B$177"),"*"&amp;$O$2&amp;"*")=1,LEFT(RIGHT(INDIRECT("$B$177"),5),2),"")</f>
        <v/>
      </c>
      <c r="Q177" s="16" t="str">
        <f ca="1">IF(COUNTIF(INDIRECT("$C$177"),"*"&amp;$O$2&amp;"*")=1,LEFT(RIGHT(INDIRECT("$C$177"),5),2),"")</f>
        <v/>
      </c>
      <c r="R177" s="16" t="str">
        <f ca="1">IF(COUNTIF(INDIRECT("$D$177"),"*"&amp;$O$2&amp;"*")=1,LEFT(RIGHT(INDIRECT("$D$177"),5),2),"")</f>
        <v/>
      </c>
      <c r="S177" s="16" t="str">
        <f ca="1">IF(COUNTIF(INDIRECT("$E$177"),"*"&amp;$O$2&amp;"*")=1,LEFT(RIGHT(INDIRECT("$E$177"),5),2),"")</f>
        <v/>
      </c>
      <c r="T177" s="16" t="str">
        <f ca="1">IF(COUNTIF(INDIRECT("$F$177"),"*"&amp;$O$2&amp;"*")=1,LEFT(RIGHT(INDIRECT("$F$177"),5),2),"")</f>
        <v/>
      </c>
      <c r="U177" s="16" t="str">
        <f ca="1">IF(COUNTIF(INDIRECT("$G$177"),"*"&amp;$O$2&amp;"*")=1,LEFT(RIGHT(INDIRECT("$G$177"),5),2),"")</f>
        <v/>
      </c>
      <c r="V177" s="16" t="str">
        <f ca="1">IF(COUNTIF(INDIRECT("$H$177"),"*"&amp;$O$2&amp;"*")=1,LEFT(RIGHT(INDIRECT("$H$177"),5),2),"")</f>
        <v/>
      </c>
      <c r="W177" s="16" t="str">
        <f ca="1">IF(COUNTIF(INDIRECT("$I$177"),"*"&amp;$O$2&amp;"*")=1,LEFT(RIGHT(INDIRECT("$I$177"),5),2),"")</f>
        <v/>
      </c>
      <c r="X177" s="16" t="str">
        <f ca="1">IF(COUNTIF(INDIRECT("$J$177"),"*"&amp;$O$2&amp;"*")=1,LEFT(RIGHT(INDIRECT("$J$177"),5),2),"")</f>
        <v/>
      </c>
      <c r="Y177" s="16" t="str">
        <f ca="1">IF(COUNTIF(INDIRECT("$K$177"),"*"&amp;$O$2&amp;"*")=1,LEFT(RIGHT(INDIRECT("$K$177"),5),2),"")</f>
        <v/>
      </c>
      <c r="Z177" s="18" t="str">
        <f ca="1">IF(COUNTIF(INDIRECT("$L$177"),"*"&amp;$O$2&amp;"*")=1,LEFT(RIGHT(INDIRECT("$L$177"),5),2),"")</f>
        <v/>
      </c>
    </row>
    <row r="178" spans="1:26">
      <c r="A178" s="141" t="s">
        <v>15</v>
      </c>
      <c r="B178" s="139"/>
      <c r="C178" s="164"/>
      <c r="D178" s="146"/>
      <c r="E178" s="146"/>
      <c r="F178" s="146"/>
      <c r="G178" s="146"/>
      <c r="H178" s="146"/>
      <c r="I178" s="146"/>
      <c r="J178" s="146"/>
      <c r="K178" s="146"/>
      <c r="L178" s="151"/>
      <c r="M178" s="47">
        <f t="shared" si="4"/>
        <v>0</v>
      </c>
      <c r="O178" t="str">
        <f t="shared" ca="1" si="5"/>
        <v/>
      </c>
      <c r="P178" s="17" t="str">
        <f ca="1">IF(COUNTIF(INDIRECT("$B$178"),"*"&amp;$O$2&amp;"*")=1,LEFT(RIGHT(INDIRECT("$B$178"),5),2),"")</f>
        <v/>
      </c>
      <c r="Q178" s="16" t="str">
        <f ca="1">IF(COUNTIF(INDIRECT("$C$178"),"*"&amp;$O$2&amp;"*")=1,LEFT(RIGHT(INDIRECT("$C$178"),5),2),"")</f>
        <v/>
      </c>
      <c r="R178" s="16" t="str">
        <f ca="1">IF(COUNTIF(INDIRECT("$D$178"),"*"&amp;$O$2&amp;"*")=1,LEFT(RIGHT(INDIRECT("$D$178"),5),2),"")</f>
        <v/>
      </c>
      <c r="S178" s="16" t="str">
        <f ca="1">IF(COUNTIF(INDIRECT("$E$178"),"*"&amp;$O$2&amp;"*")=1,LEFT(RIGHT(INDIRECT("$E$178"),5),2),"")</f>
        <v/>
      </c>
      <c r="T178" s="16" t="str">
        <f ca="1">IF(COUNTIF(INDIRECT("$F$178"),"*"&amp;$O$2&amp;"*")=1,LEFT(RIGHT(INDIRECT("$F$178"),5),2),"")</f>
        <v/>
      </c>
      <c r="U178" s="16" t="str">
        <f ca="1">IF(COUNTIF(INDIRECT("$G$178"),"*"&amp;$O$2&amp;"*")=1,LEFT(RIGHT(INDIRECT("$G$178"),5),2),"")</f>
        <v/>
      </c>
      <c r="V178" s="16" t="str">
        <f ca="1">IF(COUNTIF(INDIRECT("$H$178"),"*"&amp;$O$2&amp;"*")=1,LEFT(RIGHT(INDIRECT("$H$178"),5),2),"")</f>
        <v/>
      </c>
      <c r="W178" s="16" t="str">
        <f ca="1">IF(COUNTIF(INDIRECT("$I$178"),"*"&amp;$O$2&amp;"*")=1,LEFT(RIGHT(INDIRECT("$I$178"),5),2),"")</f>
        <v/>
      </c>
      <c r="X178" s="16" t="str">
        <f ca="1">IF(COUNTIF(INDIRECT("$J$178"),"*"&amp;$O$2&amp;"*")=1,LEFT(RIGHT(INDIRECT("$J$178"),5),2),"")</f>
        <v/>
      </c>
      <c r="Y178" s="16" t="str">
        <f ca="1">IF(COUNTIF(INDIRECT("$K$178"),"*"&amp;$O$2&amp;"*")=1,LEFT(RIGHT(INDIRECT("$K$178"),5),2),"")</f>
        <v/>
      </c>
      <c r="Z178" s="18" t="str">
        <f ca="1">IF(COUNTIF(INDIRECT("$L$178"),"*"&amp;$O$2&amp;"*")=1,LEFT(RIGHT(INDIRECT("$L$178"),5),2),"")</f>
        <v/>
      </c>
    </row>
    <row r="179" spans="1:26">
      <c r="A179" s="141" t="s">
        <v>16</v>
      </c>
      <c r="B179" s="166"/>
      <c r="C179" s="151"/>
      <c r="D179" s="146"/>
      <c r="E179" s="207"/>
      <c r="F179" s="151"/>
      <c r="G179" s="190"/>
      <c r="H179" s="199"/>
      <c r="I179" s="146"/>
      <c r="J179" s="146"/>
      <c r="K179" s="146"/>
      <c r="L179" s="151"/>
      <c r="M179" s="47">
        <f t="shared" si="4"/>
        <v>0</v>
      </c>
      <c r="O179" t="str">
        <f t="shared" ca="1" si="5"/>
        <v/>
      </c>
      <c r="P179" s="17" t="str">
        <f ca="1">IF(COUNTIF(INDIRECT("$B$179"),"*"&amp;$O$2&amp;"*")=1,LEFT(RIGHT(INDIRECT("$B$179"),5),2),"")</f>
        <v/>
      </c>
      <c r="Q179" s="16" t="str">
        <f ca="1">IF(COUNTIF(INDIRECT("$C$179"),"*"&amp;$O$2&amp;"*")=1,LEFT(RIGHT(INDIRECT("$C$179"),5),2),"")</f>
        <v/>
      </c>
      <c r="R179" s="16" t="str">
        <f ca="1">IF(COUNTIF(INDIRECT("$D$179"),"*"&amp;$O$2&amp;"*")=1,LEFT(RIGHT(INDIRECT("$D$179"),5),2),"")</f>
        <v/>
      </c>
      <c r="S179" s="16" t="str">
        <f ca="1">IF(COUNTIF(INDIRECT("$E$179"),"*"&amp;$O$2&amp;"*")=1,LEFT(RIGHT(INDIRECT("$E$179"),5),2),"")</f>
        <v/>
      </c>
      <c r="T179" s="16" t="str">
        <f ca="1">IF(COUNTIF(INDIRECT("$F$179"),"*"&amp;$O$2&amp;"*")=1,LEFT(RIGHT(INDIRECT("$F$179"),5),2),"")</f>
        <v/>
      </c>
      <c r="U179" s="16" t="str">
        <f ca="1">IF(COUNTIF(INDIRECT("$G$179"),"*"&amp;$O$2&amp;"*")=1,LEFT(RIGHT(INDIRECT("$G$179"),5),2),"")</f>
        <v/>
      </c>
      <c r="V179" s="16" t="str">
        <f ca="1">IF(COUNTIF(INDIRECT("$H$179"),"*"&amp;$O$2&amp;"*")=1,LEFT(RIGHT(INDIRECT("$H$179"),5),2),"")</f>
        <v/>
      </c>
      <c r="W179" s="16" t="str">
        <f ca="1">IF(COUNTIF(INDIRECT("$I$179"),"*"&amp;$O$2&amp;"*")=1,LEFT(RIGHT(INDIRECT("$I$179"),5),2),"")</f>
        <v/>
      </c>
      <c r="X179" s="16" t="str">
        <f ca="1">IF(COUNTIF(INDIRECT("$J$179"),"*"&amp;$O$2&amp;"*")=1,LEFT(RIGHT(INDIRECT("$J$179"),5),2),"")</f>
        <v/>
      </c>
      <c r="Y179" s="16" t="str">
        <f ca="1">IF(COUNTIF(INDIRECT("$K$179"),"*"&amp;$O$2&amp;"*")=1,LEFT(RIGHT(INDIRECT("$K$179"),5),2),"")</f>
        <v/>
      </c>
      <c r="Z179" s="18" t="str">
        <f ca="1">IF(COUNTIF(INDIRECT("$L$179"),"*"&amp;$O$2&amp;"*")=1,LEFT(RIGHT(INDIRECT("$L$179"),5),2),"")</f>
        <v/>
      </c>
    </row>
    <row r="180" spans="1:26">
      <c r="A180" s="141" t="s">
        <v>17</v>
      </c>
      <c r="B180" s="208"/>
      <c r="C180" s="206"/>
      <c r="D180" s="151"/>
      <c r="E180" s="146"/>
      <c r="F180" s="146"/>
      <c r="G180" s="146"/>
      <c r="H180" s="146"/>
      <c r="I180" s="146"/>
      <c r="J180" s="146"/>
      <c r="K180" s="146"/>
      <c r="L180" s="151"/>
      <c r="M180" s="47">
        <f t="shared" si="4"/>
        <v>0</v>
      </c>
      <c r="O180" t="str">
        <f t="shared" ca="1" si="5"/>
        <v/>
      </c>
      <c r="P180" s="17" t="str">
        <f ca="1">IF(COUNTIF(INDIRECT("$B$180"),"*"&amp;$O$2&amp;"*")=1,LEFT(RIGHT(INDIRECT("$B$180"),5),2),"")</f>
        <v/>
      </c>
      <c r="Q180" s="16" t="str">
        <f ca="1">IF(COUNTIF(INDIRECT("$C$180"),"*"&amp;$O$2&amp;"*")=1,LEFT(RIGHT(INDIRECT("$C$180"),5),2),"")</f>
        <v/>
      </c>
      <c r="R180" s="16" t="str">
        <f ca="1">IF(COUNTIF(INDIRECT("$D$180"),"*"&amp;$O$2&amp;"*")=1,LEFT(RIGHT(INDIRECT("$D$180"),5),2),"")</f>
        <v/>
      </c>
      <c r="S180" s="16" t="str">
        <f ca="1">IF(COUNTIF(INDIRECT("$E$180"),"*"&amp;$O$2&amp;"*")=1,LEFT(RIGHT(INDIRECT("$E$180"),5),2),"")</f>
        <v/>
      </c>
      <c r="T180" s="16" t="str">
        <f ca="1">IF(COUNTIF(INDIRECT("$F$180"),"*"&amp;$O$2&amp;"*")=1,LEFT(RIGHT(INDIRECT("$F$180"),5),2),"")</f>
        <v/>
      </c>
      <c r="U180" s="16" t="str">
        <f ca="1">IF(COUNTIF(INDIRECT("$G$180"),"*"&amp;$O$2&amp;"*")=1,LEFT(RIGHT(INDIRECT("$G$180"),5),2),"")</f>
        <v/>
      </c>
      <c r="V180" s="16" t="str">
        <f ca="1">IF(COUNTIF(INDIRECT("$H$180"),"*"&amp;$O$2&amp;"*")=1,LEFT(RIGHT(INDIRECT("$H$180"),5),2),"")</f>
        <v/>
      </c>
      <c r="W180" s="16" t="str">
        <f ca="1">IF(COUNTIF(INDIRECT("$I$180"),"*"&amp;$O$2&amp;"*")=1,LEFT(RIGHT(INDIRECT("$I$180"),5),2),"")</f>
        <v/>
      </c>
      <c r="X180" s="16" t="str">
        <f ca="1">IF(COUNTIF(INDIRECT("$J$180"),"*"&amp;$O$2&amp;"*")=1,LEFT(RIGHT(INDIRECT("$J$180"),5),2),"")</f>
        <v/>
      </c>
      <c r="Y180" s="16" t="str">
        <f ca="1">IF(COUNTIF(INDIRECT("$K$180"),"*"&amp;$O$2&amp;"*")=1,LEFT(RIGHT(INDIRECT("$K$180"),5),2),"")</f>
        <v/>
      </c>
      <c r="Z180" s="18" t="str">
        <f ca="1">IF(COUNTIF(INDIRECT("$L$180"),"*"&amp;$O$2&amp;"*")=1,LEFT(RIGHT(INDIRECT("$L$180"),5),2),"")</f>
        <v/>
      </c>
    </row>
    <row r="181" spans="1:26">
      <c r="A181" s="141" t="s">
        <v>18</v>
      </c>
      <c r="B181" s="145"/>
      <c r="C181" s="139"/>
      <c r="D181" s="146"/>
      <c r="E181" s="146"/>
      <c r="F181" s="146"/>
      <c r="G181" s="190"/>
      <c r="H181" s="146"/>
      <c r="I181" s="146"/>
      <c r="J181" s="146"/>
      <c r="K181" s="146"/>
      <c r="L181" s="151"/>
      <c r="M181" s="47">
        <f t="shared" si="4"/>
        <v>0</v>
      </c>
      <c r="O181" t="str">
        <f t="shared" ca="1" si="5"/>
        <v/>
      </c>
      <c r="P181" s="17" t="str">
        <f ca="1">IF(COUNTIF(INDIRECT("$B$181"),"*"&amp;$O$2&amp;"*")=1,LEFT(RIGHT(INDIRECT("$B$181"),5),2),"")</f>
        <v/>
      </c>
      <c r="Q181" s="16" t="str">
        <f ca="1">IF(COUNTIF(INDIRECT("$C$181"),"*"&amp;$O$2&amp;"*")=1,LEFT(RIGHT(INDIRECT("$C$181"),5),2),"")</f>
        <v/>
      </c>
      <c r="R181" s="16" t="str">
        <f ca="1">IF(COUNTIF(INDIRECT("$D$181"),"*"&amp;$O$2&amp;"*")=1,LEFT(RIGHT(INDIRECT("$D$181"),5),2),"")</f>
        <v/>
      </c>
      <c r="S181" s="16" t="str">
        <f ca="1">IF(COUNTIF(INDIRECT("$E$181"),"*"&amp;$O$2&amp;"*")=1,LEFT(RIGHT(INDIRECT("$E$181"),5),2),"")</f>
        <v/>
      </c>
      <c r="T181" s="16" t="str">
        <f ca="1">IF(COUNTIF(INDIRECT("$F$181"),"*"&amp;$O$2&amp;"*")=1,LEFT(RIGHT(INDIRECT("$F$181"),5),2),"")</f>
        <v/>
      </c>
      <c r="U181" s="16" t="str">
        <f ca="1">IF(COUNTIF(INDIRECT("$G$181"),"*"&amp;$O$2&amp;"*")=1,LEFT(RIGHT(INDIRECT("$G$181"),5),2),"")</f>
        <v/>
      </c>
      <c r="V181" s="16" t="str">
        <f ca="1">IF(COUNTIF(INDIRECT("$H$181"),"*"&amp;$O$2&amp;"*")=1,LEFT(RIGHT(INDIRECT("$H$181"),5),2),"")</f>
        <v/>
      </c>
      <c r="W181" s="16" t="str">
        <f ca="1">IF(COUNTIF(INDIRECT("$I$181"),"*"&amp;$O$2&amp;"*")=1,LEFT(RIGHT(INDIRECT("$I$181"),5),2),"")</f>
        <v/>
      </c>
      <c r="X181" s="16" t="str">
        <f ca="1">IF(COUNTIF(INDIRECT("$J$181"),"*"&amp;$O$2&amp;"*")=1,LEFT(RIGHT(INDIRECT("$J$181"),5),2),"")</f>
        <v/>
      </c>
      <c r="Y181" s="16" t="str">
        <f ca="1">IF(COUNTIF(INDIRECT("$K$181"),"*"&amp;$O$2&amp;"*")=1,LEFT(RIGHT(INDIRECT("$K$181"),5),2),"")</f>
        <v/>
      </c>
      <c r="Z181" s="18" t="str">
        <f ca="1">IF(COUNTIF(INDIRECT("$L$181"),"*"&amp;$O$2&amp;"*")=1,LEFT(RIGHT(INDIRECT("$L$181"),5),2),"")</f>
        <v/>
      </c>
    </row>
    <row r="182" spans="1:26">
      <c r="A182" s="152" t="e">
        <f>#REF!+1</f>
        <v>#REF!</v>
      </c>
      <c r="B182" s="146" t="s">
        <v>2</v>
      </c>
      <c r="C182" s="146" t="s">
        <v>3</v>
      </c>
      <c r="D182" s="14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146" t="s">
        <v>11</v>
      </c>
      <c r="L182" s="151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IF(COUNTIF(INDIRECT("$B$182"),"*"&amp;$O$2&amp;"*")=1,LEFT(RIGHT(INDIRECT("$B$182"),5),2),"")</f>
        <v/>
      </c>
      <c r="Q182" s="16" t="str">
        <f ca="1">IF(COUNTIF(INDIRECT("$C$182"),"*"&amp;$O$2&amp;"*")=1,LEFT(RIGHT(INDIRECT("$C$182"),5),2),"")</f>
        <v/>
      </c>
      <c r="R182" s="16" t="str">
        <f ca="1">IF(COUNTIF(INDIRECT("$D$182"),"*"&amp;$O$2&amp;"*")=1,LEFT(RIGHT(INDIRECT("$D$182"),5),2),"")</f>
        <v/>
      </c>
      <c r="S182" s="16" t="str">
        <f ca="1">IF(COUNTIF(INDIRECT("$E$182"),"*"&amp;$O$2&amp;"*")=1,LEFT(RIGHT(INDIRECT("$E$182"),5),2),"")</f>
        <v/>
      </c>
      <c r="T182" s="16" t="str">
        <f ca="1">IF(COUNTIF(INDIRECT("$F$182"),"*"&amp;$O$2&amp;"*")=1,LEFT(RIGHT(INDIRECT("$F$182"),5),2),"")</f>
        <v/>
      </c>
      <c r="U182" s="16" t="str">
        <f ca="1">IF(COUNTIF(INDIRECT("$G$182"),"*"&amp;$O$2&amp;"*")=1,LEFT(RIGHT(INDIRECT("$G$182"),5),2),"")</f>
        <v/>
      </c>
      <c r="V182" s="16" t="str">
        <f ca="1">IF(COUNTIF(INDIRECT("$H$182"),"*"&amp;$O$2&amp;"*")=1,LEFT(RIGHT(INDIRECT("$H$182"),5),2),"")</f>
        <v/>
      </c>
      <c r="W182" s="16" t="str">
        <f ca="1">IF(COUNTIF(INDIRECT("$I$182"),"*"&amp;$O$2&amp;"*")=1,LEFT(RIGHT(INDIRECT("$I$182"),5),2),"")</f>
        <v/>
      </c>
      <c r="X182" s="16" t="str">
        <f ca="1">IF(COUNTIF(INDIRECT("$J$182"),"*"&amp;$O$2&amp;"*")=1,LEFT(RIGHT(INDIRECT("$J$182"),5),2),"")</f>
        <v/>
      </c>
      <c r="Y182" s="16" t="str">
        <f ca="1">IF(COUNTIF(INDIRECT("$K$182"),"*"&amp;$O$2&amp;"*")=1,LEFT(RIGHT(INDIRECT("$K$182"),5),2),"")</f>
        <v/>
      </c>
      <c r="Z182" s="18" t="str">
        <f ca="1">IF(COUNTIF(INDIRECT("$L$182"),"*"&amp;$O$2&amp;"*")=1,LEFT(RIGHT(INDIRECT("$L$182"),5),2),"")</f>
        <v/>
      </c>
    </row>
    <row r="183" spans="1:26">
      <c r="A183" s="141" t="s">
        <v>17</v>
      </c>
      <c r="B183" s="139"/>
      <c r="C183" s="146"/>
      <c r="D183" s="146"/>
      <c r="E183" s="169"/>
      <c r="F183" s="139"/>
      <c r="G183" s="146"/>
      <c r="H183" s="146"/>
      <c r="I183" s="146"/>
      <c r="J183" s="146"/>
      <c r="K183" s="146"/>
      <c r="L183" s="151"/>
      <c r="M183" s="47">
        <f t="shared" si="4"/>
        <v>0</v>
      </c>
      <c r="O183" t="str">
        <f t="shared" ca="1" si="5"/>
        <v/>
      </c>
      <c r="P183" s="17" t="str">
        <f ca="1">IF(COUNTIF(INDIRECT("$B$183"),"*"&amp;$O$2&amp;"*")=1,LEFT(RIGHT(INDIRECT("$B$183"),5),2),"")</f>
        <v/>
      </c>
      <c r="Q183" s="16" t="str">
        <f ca="1">IF(COUNTIF(INDIRECT("$C$183"),"*"&amp;$O$2&amp;"*")=1,LEFT(RIGHT(INDIRECT("$C$183"),5),2),"")</f>
        <v/>
      </c>
      <c r="R183" s="16" t="str">
        <f ca="1">IF(COUNTIF(INDIRECT("$D$183"),"*"&amp;$O$2&amp;"*")=1,LEFT(RIGHT(INDIRECT("$D$183"),5),2),"")</f>
        <v/>
      </c>
      <c r="S183" s="16" t="str">
        <f ca="1">IF(COUNTIF(INDIRECT("$E$183"),"*"&amp;$O$2&amp;"*")=1,LEFT(RIGHT(INDIRECT("$E$183"),5),2),"")</f>
        <v/>
      </c>
      <c r="T183" s="16" t="str">
        <f ca="1">IF(COUNTIF(INDIRECT("$F$183"),"*"&amp;$O$2&amp;"*")=1,LEFT(RIGHT(INDIRECT("$F$183"),5),2),"")</f>
        <v/>
      </c>
      <c r="U183" s="16" t="str">
        <f ca="1">IF(COUNTIF(INDIRECT("$G$183"),"*"&amp;$O$2&amp;"*")=1,LEFT(RIGHT(INDIRECT("$G$183"),5),2),"")</f>
        <v/>
      </c>
      <c r="V183" s="16" t="str">
        <f ca="1">IF(COUNTIF(INDIRECT("$H$183"),"*"&amp;$O$2&amp;"*")=1,LEFT(RIGHT(INDIRECT("$H$183"),5),2),"")</f>
        <v/>
      </c>
      <c r="W183" s="16" t="str">
        <f ca="1">IF(COUNTIF(INDIRECT("$I$183"),"*"&amp;$O$2&amp;"*")=1,LEFT(RIGHT(INDIRECT("$I$183"),5),2),"")</f>
        <v/>
      </c>
      <c r="X183" s="16" t="str">
        <f ca="1">IF(COUNTIF(INDIRECT("$J$183"),"*"&amp;$O$2&amp;"*")=1,LEFT(RIGHT(INDIRECT("$J$183"),5),2),"")</f>
        <v/>
      </c>
      <c r="Y183" s="16" t="str">
        <f ca="1">IF(COUNTIF(INDIRECT("$K$183"),"*"&amp;$O$2&amp;"*")=1,LEFT(RIGHT(INDIRECT("$K$183"),5),2),"")</f>
        <v/>
      </c>
      <c r="Z183" s="18" t="str">
        <f ca="1">IF(COUNTIF(INDIRECT("$L$183"),"*"&amp;$O$2&amp;"*")=1,LEFT(RIGHT(INDIRECT("$L$183"),5),2),"")</f>
        <v/>
      </c>
    </row>
    <row r="184" spans="1:26">
      <c r="A184" s="141" t="s">
        <v>18</v>
      </c>
      <c r="B184" s="139"/>
      <c r="C184" s="146"/>
      <c r="D184" s="146"/>
      <c r="E184" s="151"/>
      <c r="F184" s="205"/>
      <c r="G184" s="146"/>
      <c r="H184" s="146"/>
      <c r="I184" s="146"/>
      <c r="J184" s="146"/>
      <c r="K184" s="146"/>
      <c r="L184" s="151"/>
      <c r="M184" s="47">
        <f t="shared" si="4"/>
        <v>0</v>
      </c>
      <c r="O184" t="str">
        <f t="shared" ca="1" si="5"/>
        <v/>
      </c>
      <c r="P184" s="17" t="str">
        <f ca="1">IF(COUNTIF(INDIRECT("$B$184"),"*"&amp;$O$2&amp;"*")=1,LEFT(RIGHT(INDIRECT("$B$184"),5),2),"")</f>
        <v/>
      </c>
      <c r="Q184" s="16" t="str">
        <f ca="1">IF(COUNTIF(INDIRECT("$C$184"),"*"&amp;$O$2&amp;"*")=1,LEFT(RIGHT(INDIRECT("$C$184"),5),2),"")</f>
        <v/>
      </c>
      <c r="R184" s="16" t="str">
        <f ca="1">IF(COUNTIF(INDIRECT("$D$184"),"*"&amp;$O$2&amp;"*")=1,LEFT(RIGHT(INDIRECT("$D$184"),5),2),"")</f>
        <v/>
      </c>
      <c r="S184" s="16" t="str">
        <f ca="1">IF(COUNTIF(INDIRECT("$E$184"),"*"&amp;$O$2&amp;"*")=1,LEFT(RIGHT(INDIRECT("$E$184"),5),2),"")</f>
        <v/>
      </c>
      <c r="T184" s="16" t="str">
        <f ca="1">IF(COUNTIF(INDIRECT("$F$184"),"*"&amp;$O$2&amp;"*")=1,LEFT(RIGHT(INDIRECT("$F$184"),5),2),"")</f>
        <v/>
      </c>
      <c r="U184" s="16" t="str">
        <f ca="1">IF(COUNTIF(INDIRECT("$G$184"),"*"&amp;$O$2&amp;"*")=1,LEFT(RIGHT(INDIRECT("$G$184"),5),2),"")</f>
        <v/>
      </c>
      <c r="V184" s="16" t="str">
        <f ca="1">IF(COUNTIF(INDIRECT("$H$184"),"*"&amp;$O$2&amp;"*")=1,LEFT(RIGHT(INDIRECT("$H$184"),5),2),"")</f>
        <v/>
      </c>
      <c r="W184" s="16" t="str">
        <f ca="1">IF(COUNTIF(INDIRECT("$I$184"),"*"&amp;$O$2&amp;"*")=1,LEFT(RIGHT(INDIRECT("$I$184"),5),2),"")</f>
        <v/>
      </c>
      <c r="X184" s="16" t="str">
        <f ca="1">IF(COUNTIF(INDIRECT("$J$184"),"*"&amp;$O$2&amp;"*")=1,LEFT(RIGHT(INDIRECT("$J$184"),5),2),"")</f>
        <v/>
      </c>
      <c r="Y184" s="16" t="str">
        <f ca="1">IF(COUNTIF(INDIRECT("$K$184"),"*"&amp;$O$2&amp;"*")=1,LEFT(RIGHT(INDIRECT("$K$184"),5),2),"")</f>
        <v/>
      </c>
      <c r="Z184" s="18" t="str">
        <f ca="1">IF(COUNTIF(INDIRECT("$L$184"),"*"&amp;$O$2&amp;"*")=1,LEFT(RIGHT(INDIRECT("$L$184"),5),2),"")</f>
        <v/>
      </c>
    </row>
    <row r="185" spans="1:26">
      <c r="A185" s="152" t="e">
        <f>A182+1</f>
        <v>#REF!</v>
      </c>
      <c r="B185" s="146" t="s">
        <v>2</v>
      </c>
      <c r="C185" s="146" t="s">
        <v>3</v>
      </c>
      <c r="D185" s="146" t="s">
        <v>4</v>
      </c>
      <c r="E185" s="146" t="s">
        <v>5</v>
      </c>
      <c r="F185" s="146" t="s">
        <v>6</v>
      </c>
      <c r="G185" s="146" t="s">
        <v>7</v>
      </c>
      <c r="H185" s="146" t="s">
        <v>8</v>
      </c>
      <c r="I185" s="146" t="s">
        <v>9</v>
      </c>
      <c r="J185" s="146" t="s">
        <v>10</v>
      </c>
      <c r="K185" s="146" t="s">
        <v>11</v>
      </c>
      <c r="L185" s="151" t="s">
        <v>12</v>
      </c>
      <c r="M185" s="47">
        <f t="shared" si="4"/>
        <v>0</v>
      </c>
      <c r="O185" t="str">
        <f t="shared" ca="1" si="5"/>
        <v/>
      </c>
      <c r="P185" s="17" t="str">
        <f ca="1">IF(COUNTIF(INDIRECT("$B$185"),"*"&amp;$O$2&amp;"*")=1,LEFT(RIGHT(INDIRECT("$B$185"),5),2),"")</f>
        <v/>
      </c>
      <c r="Q185" s="16" t="str">
        <f ca="1">IF(COUNTIF(INDIRECT("$C$185"),"*"&amp;$O$2&amp;"*")=1,LEFT(RIGHT(INDIRECT("$C$185"),5),2),"")</f>
        <v/>
      </c>
      <c r="R185" s="16" t="str">
        <f ca="1">IF(COUNTIF(INDIRECT("$D$185"),"*"&amp;$O$2&amp;"*")=1,LEFT(RIGHT(INDIRECT("$D$185"),5),2),"")</f>
        <v/>
      </c>
      <c r="S185" s="16" t="str">
        <f ca="1">IF(COUNTIF(INDIRECT("$E$185"),"*"&amp;$O$2&amp;"*")=1,LEFT(RIGHT(INDIRECT("$E$185"),5),2),"")</f>
        <v/>
      </c>
      <c r="T185" s="16" t="str">
        <f ca="1">IF(COUNTIF(INDIRECT("$F$185"),"*"&amp;$O$2&amp;"*")=1,LEFT(RIGHT(INDIRECT("$F$185"),5),2),"")</f>
        <v/>
      </c>
      <c r="U185" s="16" t="str">
        <f ca="1">IF(COUNTIF(INDIRECT("$G$185"),"*"&amp;$O$2&amp;"*")=1,LEFT(RIGHT(INDIRECT("$G$185"),5),2),"")</f>
        <v/>
      </c>
      <c r="V185" s="16" t="str">
        <f ca="1">IF(COUNTIF(INDIRECT("$H$185"),"*"&amp;$O$2&amp;"*")=1,LEFT(RIGHT(INDIRECT("$H$185"),5),2),"")</f>
        <v/>
      </c>
      <c r="W185" s="16" t="str">
        <f ca="1">IF(COUNTIF(INDIRECT("$I$185"),"*"&amp;$O$2&amp;"*")=1,LEFT(RIGHT(INDIRECT("$I$185"),5),2),"")</f>
        <v/>
      </c>
      <c r="X185" s="16" t="str">
        <f ca="1">IF(COUNTIF(INDIRECT("$J$185"),"*"&amp;$O$2&amp;"*")=1,LEFT(RIGHT(INDIRECT("$J$185"),5),2),"")</f>
        <v/>
      </c>
      <c r="Y185" s="16" t="str">
        <f ca="1">IF(COUNTIF(INDIRECT("$K$185"),"*"&amp;$O$2&amp;"*")=1,LEFT(RIGHT(INDIRECT("$K$185"),5),2),"")</f>
        <v/>
      </c>
      <c r="Z185" s="18" t="str">
        <f ca="1">IF(COUNTIF(INDIRECT("$L$185"),"*"&amp;$O$2&amp;"*")=1,LEFT(RIGHT(INDIRECT("$L$185"),5),2),"")</f>
        <v/>
      </c>
    </row>
    <row r="186" spans="1:26">
      <c r="A186" s="182" t="s">
        <v>13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1"/>
      <c r="M186" s="47">
        <f t="shared" si="4"/>
        <v>0</v>
      </c>
      <c r="O186" t="str">
        <f t="shared" ca="1" si="5"/>
        <v/>
      </c>
      <c r="P186" s="17" t="str">
        <f ca="1">IF(COUNTIF(INDIRECT("$B$186"),"*"&amp;$O$2&amp;"*")=1,LEFT(RIGHT(INDIRECT("$B$186"),5),2),"")</f>
        <v/>
      </c>
      <c r="Q186" s="16" t="str">
        <f ca="1">IF(COUNTIF(INDIRECT("$C$186"),"*"&amp;$O$2&amp;"*")=1,LEFT(RIGHT(INDIRECT("$C$186"),5),2),"")</f>
        <v/>
      </c>
      <c r="R186" s="16" t="str">
        <f ca="1">IF(COUNTIF(INDIRECT("$D$186"),"*"&amp;$O$2&amp;"*")=1,LEFT(RIGHT(INDIRECT("$D$186"),5),2),"")</f>
        <v/>
      </c>
      <c r="S186" s="16" t="str">
        <f ca="1">IF(COUNTIF(INDIRECT("$E$186"),"*"&amp;$O$2&amp;"*")=1,LEFT(RIGHT(INDIRECT("$E$186"),5),2),"")</f>
        <v/>
      </c>
      <c r="T186" s="16" t="str">
        <f ca="1">IF(COUNTIF(INDIRECT("$F$186"),"*"&amp;$O$2&amp;"*")=1,LEFT(RIGHT(INDIRECT("$F$186"),5),2),"")</f>
        <v/>
      </c>
      <c r="U186" s="16" t="str">
        <f ca="1">IF(COUNTIF(INDIRECT("$G$186"),"*"&amp;$O$2&amp;"*")=1,LEFT(RIGHT(INDIRECT("$G$186"),5),2),"")</f>
        <v/>
      </c>
      <c r="V186" s="16" t="str">
        <f ca="1">IF(COUNTIF(INDIRECT("$H$186"),"*"&amp;$O$2&amp;"*")=1,LEFT(RIGHT(INDIRECT("$H$186"),5),2),"")</f>
        <v/>
      </c>
      <c r="W186" s="16" t="str">
        <f ca="1">IF(COUNTIF(INDIRECT("$I$186"),"*"&amp;$O$2&amp;"*")=1,LEFT(RIGHT(INDIRECT("$I$186"),5),2),"")</f>
        <v/>
      </c>
      <c r="X186" s="16" t="str">
        <f ca="1">IF(COUNTIF(INDIRECT("$J$186"),"*"&amp;$O$2&amp;"*")=1,LEFT(RIGHT(INDIRECT("$J$186"),5),2),"")</f>
        <v/>
      </c>
      <c r="Y186" s="16" t="str">
        <f ca="1">IF(COUNTIF(INDIRECT("$K$186"),"*"&amp;$O$2&amp;"*")=1,LEFT(RIGHT(INDIRECT("$K$186"),5),2),"")</f>
        <v/>
      </c>
      <c r="Z186" s="18" t="str">
        <f ca="1">IF(COUNTIF(INDIRECT("$L$186"),"*"&amp;$O$2&amp;"*")=1,LEFT(RIGHT(INDIRECT("$L$186"),5),2),"")</f>
        <v/>
      </c>
    </row>
    <row r="187" spans="1:26">
      <c r="A187" s="141" t="s">
        <v>14</v>
      </c>
      <c r="B187" s="146"/>
      <c r="C187" s="205"/>
      <c r="D187" s="146"/>
      <c r="E187" s="146"/>
      <c r="F187" s="146"/>
      <c r="G187" s="190"/>
      <c r="H187" s="146"/>
      <c r="I187" s="146"/>
      <c r="J187" s="146"/>
      <c r="K187" s="146"/>
      <c r="L187" s="151"/>
      <c r="M187" s="47">
        <f t="shared" si="4"/>
        <v>0</v>
      </c>
      <c r="O187" t="str">
        <f t="shared" ca="1" si="5"/>
        <v/>
      </c>
      <c r="P187" s="17" t="str">
        <f ca="1">IF(COUNTIF(INDIRECT("$B$187"),"*"&amp;$O$2&amp;"*")=1,LEFT(RIGHT(INDIRECT("$B$187"),5),2),"")</f>
        <v/>
      </c>
      <c r="Q187" s="16" t="str">
        <f ca="1">IF(COUNTIF(INDIRECT("$C$187"),"*"&amp;$O$2&amp;"*")=1,LEFT(RIGHT(INDIRECT("$C$187"),5),2),"")</f>
        <v/>
      </c>
      <c r="R187" s="16" t="str">
        <f ca="1">IF(COUNTIF(INDIRECT("$D$187"),"*"&amp;$O$2&amp;"*")=1,LEFT(RIGHT(INDIRECT("$D$187"),5),2),"")</f>
        <v/>
      </c>
      <c r="S187" s="16" t="str">
        <f ca="1">IF(COUNTIF(INDIRECT("$E$187"),"*"&amp;$O$2&amp;"*")=1,LEFT(RIGHT(INDIRECT("$E$187"),5),2),"")</f>
        <v/>
      </c>
      <c r="T187" s="16" t="str">
        <f ca="1">IF(COUNTIF(INDIRECT("$F$187"),"*"&amp;$O$2&amp;"*")=1,LEFT(RIGHT(INDIRECT("$F$187"),5),2),"")</f>
        <v/>
      </c>
      <c r="U187" s="16" t="str">
        <f ca="1">IF(COUNTIF(INDIRECT("$G$187"),"*"&amp;$O$2&amp;"*")=1,LEFT(RIGHT(INDIRECT("$G$187"),5),2),"")</f>
        <v/>
      </c>
      <c r="V187" s="16" t="str">
        <f ca="1">IF(COUNTIF(INDIRECT("$H$187"),"*"&amp;$O$2&amp;"*")=1,LEFT(RIGHT(INDIRECT("$H$187"),5),2),"")</f>
        <v/>
      </c>
      <c r="W187" s="16" t="str">
        <f ca="1">IF(COUNTIF(INDIRECT("$I$187"),"*"&amp;$O$2&amp;"*")=1,LEFT(RIGHT(INDIRECT("$I$187"),5),2),"")</f>
        <v/>
      </c>
      <c r="X187" s="16" t="str">
        <f ca="1">IF(COUNTIF(INDIRECT("$J$187"),"*"&amp;$O$2&amp;"*")=1,LEFT(RIGHT(INDIRECT("$J$187"),5),2),"")</f>
        <v/>
      </c>
      <c r="Y187" s="16" t="str">
        <f ca="1">IF(COUNTIF(INDIRECT("$K$187"),"*"&amp;$O$2&amp;"*")=1,LEFT(RIGHT(INDIRECT("$K$187"),5),2),"")</f>
        <v/>
      </c>
      <c r="Z187" s="18" t="str">
        <f ca="1">IF(COUNTIF(INDIRECT("$L$187"),"*"&amp;$O$2&amp;"*")=1,LEFT(RIGHT(INDIRECT("$L$187"),5),2),"")</f>
        <v/>
      </c>
    </row>
    <row r="188" spans="1:26">
      <c r="A188" s="141" t="s">
        <v>15</v>
      </c>
      <c r="B188" s="151"/>
      <c r="C188" s="146"/>
      <c r="D188" s="146"/>
      <c r="E188" s="146"/>
      <c r="F188" s="151"/>
      <c r="G188" s="151"/>
      <c r="H188" s="146"/>
      <c r="I188" s="146"/>
      <c r="J188" s="146"/>
      <c r="K188" s="146"/>
      <c r="L188" s="151"/>
      <c r="M188" s="47">
        <f t="shared" si="4"/>
        <v>0</v>
      </c>
      <c r="O188" t="str">
        <f t="shared" ca="1" si="5"/>
        <v/>
      </c>
      <c r="P188" s="17" t="str">
        <f ca="1">IF(COUNTIF(INDIRECT("$B$188"),"*"&amp;$O$2&amp;"*")=1,LEFT(RIGHT(INDIRECT("$B$188"),5),2),"")</f>
        <v/>
      </c>
      <c r="Q188" s="16" t="str">
        <f ca="1">IF(COUNTIF(INDIRECT("$C$188"),"*"&amp;$O$2&amp;"*")=1,LEFT(RIGHT(INDIRECT("$C$188"),5),2),"")</f>
        <v/>
      </c>
      <c r="R188" s="16" t="str">
        <f ca="1">IF(COUNTIF(INDIRECT("$D$188"),"*"&amp;$O$2&amp;"*")=1,LEFT(RIGHT(INDIRECT("$D$188"),5),2),"")</f>
        <v/>
      </c>
      <c r="S188" s="16" t="str">
        <f ca="1">IF(COUNTIF(INDIRECT("$E$188"),"*"&amp;$O$2&amp;"*")=1,LEFT(RIGHT(INDIRECT("$E$188"),5),2),"")</f>
        <v/>
      </c>
      <c r="T188" s="16" t="str">
        <f ca="1">IF(COUNTIF(INDIRECT("$F$188"),"*"&amp;$O$2&amp;"*")=1,LEFT(RIGHT(INDIRECT("$F$188"),5),2),"")</f>
        <v/>
      </c>
      <c r="U188" s="16" t="str">
        <f ca="1">IF(COUNTIF(INDIRECT("$G$188"),"*"&amp;$O$2&amp;"*")=1,LEFT(RIGHT(INDIRECT("$G$188"),5),2),"")</f>
        <v/>
      </c>
      <c r="V188" s="16" t="str">
        <f ca="1">IF(COUNTIF(INDIRECT("$H$188"),"*"&amp;$O$2&amp;"*")=1,LEFT(RIGHT(INDIRECT("$H$188"),5),2),"")</f>
        <v/>
      </c>
      <c r="W188" s="16" t="str">
        <f ca="1">IF(COUNTIF(INDIRECT("$I$188"),"*"&amp;$O$2&amp;"*")=1,LEFT(RIGHT(INDIRECT("$I$188"),5),2),"")</f>
        <v/>
      </c>
      <c r="X188" s="16" t="str">
        <f ca="1">IF(COUNTIF(INDIRECT("$J$188"),"*"&amp;$O$2&amp;"*")=1,LEFT(RIGHT(INDIRECT("$J$188"),5),2),"")</f>
        <v/>
      </c>
      <c r="Y188" s="16" t="str">
        <f ca="1">IF(COUNTIF(INDIRECT("$K$188"),"*"&amp;$O$2&amp;"*")=1,LEFT(RIGHT(INDIRECT("$K$188"),5),2),"")</f>
        <v/>
      </c>
      <c r="Z188" s="18" t="str">
        <f ca="1">IF(COUNTIF(INDIRECT("$L$188"),"*"&amp;$O$2&amp;"*")=1,LEFT(RIGHT(INDIRECT("$L$188"),5),2),"")</f>
        <v/>
      </c>
    </row>
    <row r="189" spans="1:26">
      <c r="A189" s="141" t="s">
        <v>16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1"/>
      <c r="M189" s="47">
        <f t="shared" si="4"/>
        <v>0</v>
      </c>
      <c r="O189" t="str">
        <f t="shared" ca="1" si="5"/>
        <v/>
      </c>
      <c r="P189" s="17" t="str">
        <f ca="1">IF(COUNTIF(INDIRECT("B189"),"*"&amp;$O$2&amp;"*")=1,LEFT(RIGHT(INDIRECT("$B$189"),5),2),"")</f>
        <v/>
      </c>
      <c r="Q189" s="16" t="str">
        <f ca="1">IF(COUNTIF(INDIRECT("$C$189"),"*"&amp;$O$2&amp;"*")=1,LEFT(RIGHT(INDIRECT("$C$189"),5),2),"")</f>
        <v/>
      </c>
      <c r="R189" s="16" t="str">
        <f ca="1">IF(COUNTIF(INDIRECT("$D$189"),"*"&amp;$O$2&amp;"*")=1,LEFT(RIGHT(INDIRECT("$D$189"),5),2),"")</f>
        <v/>
      </c>
      <c r="S189" s="16" t="str">
        <f ca="1">IF(COUNTIF(INDIRECT("$E$189"),"*"&amp;$O$2&amp;"*")=1,LEFT(RIGHT(INDIRECT("$E$189"),5),2),"")</f>
        <v/>
      </c>
      <c r="T189" s="16" t="str">
        <f ca="1">IF(COUNTIF(INDIRECT("$F$189"),"*"&amp;$O$2&amp;"*")=1,LEFT(RIGHT(INDIRECT("$F$189"),5),2),"")</f>
        <v/>
      </c>
      <c r="U189" s="16" t="str">
        <f ca="1">IF(COUNTIF(INDIRECT("$G$189"),"*"&amp;$O$2&amp;"*")=1,LEFT(RIGHT(INDIRECT("$G$189"),5),2),"")</f>
        <v/>
      </c>
      <c r="V189" s="16" t="str">
        <f ca="1">IF(COUNTIF(INDIRECT("$H$189"),"*"&amp;$O$2&amp;"*")=1,LEFT(RIGHT(INDIRECT("$H$189"),5),2),"")</f>
        <v/>
      </c>
      <c r="W189" s="16" t="str">
        <f ca="1">IF(COUNTIF(INDIRECT("$I$189"),"*"&amp;$O$2&amp;"*")=1,LEFT(RIGHT(INDIRECT("$I$189"),5),2),"")</f>
        <v/>
      </c>
      <c r="X189" s="16" t="str">
        <f ca="1">IF(COUNTIF(INDIRECT("$J$189"),"*"&amp;$O$2&amp;"*")=1,LEFT(RIGHT(INDIRECT("$J$189"),5),2),"")</f>
        <v/>
      </c>
      <c r="Y189" s="16" t="str">
        <f ca="1">IF(COUNTIF(INDIRECT("$K$189"),"*"&amp;$O$2&amp;"*")=1,LEFT(RIGHT(INDIRECT("$K$189"),5),2),"")</f>
        <v/>
      </c>
      <c r="Z189" s="18" t="str">
        <f ca="1">IF(COUNTIF(INDIRECT("$L$189"),"*"&amp;$O$2&amp;"*")=1,LEFT(RIGHT(INDIRECT("$L$189"),5),2),"")</f>
        <v/>
      </c>
    </row>
    <row r="190" spans="1:26">
      <c r="A190" s="141" t="s">
        <v>17</v>
      </c>
      <c r="B190" s="151"/>
      <c r="C190" s="151"/>
      <c r="D190" s="146"/>
      <c r="E190" s="151"/>
      <c r="F190" s="205"/>
      <c r="G190" s="151"/>
      <c r="H190" s="146"/>
      <c r="I190" s="146"/>
      <c r="J190" s="146"/>
      <c r="K190" s="146"/>
      <c r="L190" s="151"/>
      <c r="M190" s="47">
        <f t="shared" si="4"/>
        <v>0</v>
      </c>
      <c r="O190" t="str">
        <f t="shared" ca="1" si="5"/>
        <v/>
      </c>
      <c r="P190" s="17" t="str">
        <f ca="1">IF(COUNTIF(INDIRECT("B190"),"*"&amp;$O$2&amp;"*")=1,LEFT(RIGHT(INDIRECT("$B$190"),5),2),"")</f>
        <v/>
      </c>
      <c r="Q190" s="16" t="str">
        <f ca="1">IF(COUNTIF(INDIRECT("$C$190"),"*"&amp;$O$2&amp;"*")=1,LEFT(RIGHT(INDIRECT("$C$190"),5),2),"")</f>
        <v/>
      </c>
      <c r="R190" s="16" t="str">
        <f ca="1">IF(COUNTIF(INDIRECT("$D$190"),"*"&amp;$O$2&amp;"*")=1,LEFT(RIGHT(INDIRECT("$D$190"),5),2),"")</f>
        <v/>
      </c>
      <c r="S190" s="16" t="str">
        <f ca="1">IF(COUNTIF(INDIRECT("$E$190"),"*"&amp;$O$2&amp;"*")=1,LEFT(RIGHT(INDIRECT("$E$190"),5),2),"")</f>
        <v/>
      </c>
      <c r="T190" s="16" t="str">
        <f ca="1">IF(COUNTIF(INDIRECT("$F$190"),"*"&amp;$O$2&amp;"*")=1,LEFT(RIGHT(INDIRECT("$F$190"),5),2),"")</f>
        <v/>
      </c>
      <c r="U190" s="16" t="str">
        <f ca="1">IF(COUNTIF(INDIRECT("$G$190"),"*"&amp;$O$2&amp;"*")=1,LEFT(RIGHT(INDIRECT("$G$190"),5),2),"")</f>
        <v/>
      </c>
      <c r="V190" s="16" t="str">
        <f ca="1">IF(COUNTIF(INDIRECT("$H$190"),"*"&amp;$O$2&amp;"*")=1,LEFT(RIGHT(INDIRECT("$H$190"),5),2),"")</f>
        <v/>
      </c>
      <c r="W190" s="16" t="str">
        <f ca="1">IF(COUNTIF(INDIRECT("$I$190"),"*"&amp;$O$2&amp;"*")=1,LEFT(RIGHT(INDIRECT("$I$190"),5),2),"")</f>
        <v/>
      </c>
      <c r="X190" s="16" t="str">
        <f ca="1">IF(COUNTIF(INDIRECT("$J$190"),"*"&amp;$O$2&amp;"*")=1,LEFT(RIGHT(INDIRECT("$J$190"),5),2),"")</f>
        <v/>
      </c>
      <c r="Y190" s="16" t="str">
        <f ca="1">IF(COUNTIF(INDIRECT("$K$190"),"*"&amp;$O$2&amp;"*")=1,LEFT(RIGHT(INDIRECT("$K$190"),5),2),"")</f>
        <v/>
      </c>
      <c r="Z190" s="18" t="str">
        <f ca="1">IF(COUNTIF(INDIRECT("$L$190"),"*"&amp;$O$2&amp;"*")=1,LEFT(RIGHT(INDIRECT("$L$190"),5),2),"")</f>
        <v/>
      </c>
    </row>
    <row r="191" spans="1:26">
      <c r="A191" s="141" t="s">
        <v>18</v>
      </c>
      <c r="B191" s="166"/>
      <c r="C191" s="146"/>
      <c r="D191" s="146"/>
      <c r="E191" s="207"/>
      <c r="F191" s="151"/>
      <c r="G191" s="190"/>
      <c r="H191" s="199"/>
      <c r="I191" s="146"/>
      <c r="J191" s="146"/>
      <c r="K191" s="146"/>
      <c r="L191" s="151"/>
      <c r="M191" s="47">
        <f t="shared" si="4"/>
        <v>0</v>
      </c>
      <c r="O191" t="str">
        <f t="shared" ca="1" si="5"/>
        <v/>
      </c>
      <c r="P191" s="17" t="str">
        <f ca="1">IF(COUNTIF(INDIRECT("B191"),"*"&amp;$O$2&amp;"*")=1,LEFT(RIGHT(INDIRECT("$B$191"),5),2),"")</f>
        <v/>
      </c>
      <c r="Q191" s="16" t="str">
        <f ca="1">IF(COUNTIF(INDIRECT("$C$191"),"*"&amp;$O$2&amp;"*")=1,LEFT(RIGHT(INDIRECT("$C$191"),5),2),"")</f>
        <v/>
      </c>
      <c r="R191" s="16" t="str">
        <f ca="1">IF(COUNTIF(INDIRECT("$D$191"),"*"&amp;$O$2&amp;"*")=1,LEFT(RIGHT(INDIRECT("$D$191"),5),2),"")</f>
        <v/>
      </c>
      <c r="S191" s="16" t="str">
        <f ca="1">IF(COUNTIF(INDIRECT("$E$191"),"*"&amp;$O$2&amp;"*")=1,LEFT(RIGHT(INDIRECT("$E$191"),5),2),"")</f>
        <v/>
      </c>
      <c r="T191" s="16" t="str">
        <f ca="1">IF(COUNTIF(INDIRECT("$F$191"),"*"&amp;$O$2&amp;"*")=1,LEFT(RIGHT(INDIRECT("$F$191"),5),2),"")</f>
        <v/>
      </c>
      <c r="U191" s="16" t="str">
        <f ca="1">IF(COUNTIF(INDIRECT("$G$191"),"*"&amp;$O$2&amp;"*")=1,LEFT(RIGHT(INDIRECT("$G$191"),5),2),"")</f>
        <v/>
      </c>
      <c r="V191" s="16" t="str">
        <f ca="1">IF(COUNTIF(INDIRECT("$H$191"),"*"&amp;$O$2&amp;"*")=1,LEFT(RIGHT(INDIRECT("$H$191"),5),2),"")</f>
        <v/>
      </c>
      <c r="W191" s="16" t="str">
        <f ca="1">IF(COUNTIF(INDIRECT("$I$191"),"*"&amp;$O$2&amp;"*")=1,LEFT(RIGHT(INDIRECT("$I$191"),5),2),"")</f>
        <v/>
      </c>
      <c r="X191" s="16" t="str">
        <f ca="1">IF(COUNTIF(INDIRECT("$J$191"),"*"&amp;$O$2&amp;"*")=1,LEFT(RIGHT(INDIRECT("$J$191"),5),2),"")</f>
        <v/>
      </c>
      <c r="Y191" s="16" t="str">
        <f ca="1">IF(COUNTIF(INDIRECT("$K$191"),"*"&amp;$O$2&amp;"*")=1,LEFT(RIGHT(INDIRECT("$K$191"),5),2),"")</f>
        <v/>
      </c>
      <c r="Z191" s="18" t="str">
        <f ca="1">IF(COUNTIF(INDIRECT("$L$191"),"*"&amp;$O$2&amp;"*")=1,LEFT(RIGHT(INDIRECT("$L$191"),5),2),"")</f>
        <v/>
      </c>
    </row>
    <row r="192" spans="1:26">
      <c r="A192" s="89"/>
      <c r="B192" s="32">
        <f>190-COUNTIF(B2:B191,"")-COUNTIF(B2:B191," ")-COUNTIF(B2:B191,"  ")-COUNTIF(B2:B191,B185)</f>
        <v>25</v>
      </c>
      <c r="C192" s="32">
        <f t="shared" ref="C192:L192" si="6">190-COUNTIF(C2:C191,"")-COUNTIF(C2:C191," ")-COUNTIF(C2:C191,"  ")-COUNTIF(C2:C191,C185)</f>
        <v>25</v>
      </c>
      <c r="D192" s="32">
        <f t="shared" si="6"/>
        <v>26</v>
      </c>
      <c r="E192" s="32">
        <f t="shared" si="6"/>
        <v>18</v>
      </c>
      <c r="F192" s="32">
        <f t="shared" si="6"/>
        <v>30</v>
      </c>
      <c r="G192" s="32">
        <f t="shared" si="6"/>
        <v>12</v>
      </c>
      <c r="H192" s="32">
        <f t="shared" si="6"/>
        <v>0</v>
      </c>
      <c r="I192" s="32">
        <f t="shared" si="6"/>
        <v>0</v>
      </c>
      <c r="J192" s="32">
        <f t="shared" si="6"/>
        <v>0</v>
      </c>
      <c r="K192" s="32">
        <f t="shared" si="6"/>
        <v>0</v>
      </c>
      <c r="L192" s="32">
        <f t="shared" si="6"/>
        <v>0</v>
      </c>
      <c r="M192" s="47">
        <f>SUM(B192:L192)</f>
        <v>136</v>
      </c>
      <c r="O192" t="str">
        <f t="shared" ca="1" si="5"/>
        <v/>
      </c>
      <c r="P192" s="17" t="str">
        <f ca="1">IF(COUNTIF(INDIRECT("B192"),"*"&amp;$O$2&amp;"*")=1,LEFT(RIGHT(INDIRECT("$B$192"),5),2),"")</f>
        <v/>
      </c>
      <c r="Q192" s="16" t="str">
        <f ca="1">IF(COUNTIF(INDIRECT("$C$192"),"*"&amp;$O$2&amp;"*")=1,LEFT(RIGHT(INDIRECT("$C$192"),5),2),"")</f>
        <v/>
      </c>
      <c r="R192" s="16" t="str">
        <f ca="1">IF(COUNTIF(INDIRECT("$D$192"),"*"&amp;$O$2&amp;"*")=1,LEFT(RIGHT(INDIRECT("$D$192"),5),2),"")</f>
        <v/>
      </c>
      <c r="S192" s="16" t="str">
        <f ca="1">IF(COUNTIF(INDIRECT("$E$192"),"*"&amp;$O$2&amp;"*")=1,LEFT(RIGHT(INDIRECT("$E$192"),5),2),"")</f>
        <v/>
      </c>
      <c r="T192" s="16" t="str">
        <f ca="1">IF(COUNTIF(INDIRECT("$F$192"),"*"&amp;$O$2&amp;"*")=1,LEFT(RIGHT(INDIRECT("$F$192"),5),2),"")</f>
        <v/>
      </c>
      <c r="U192" s="16" t="str">
        <f ca="1">IF(COUNTIF(INDIRECT("$G$192"),"*"&amp;$O$2&amp;"*")=1,LEFT(RIGHT(INDIRECT("$G$192"),5),2),"")</f>
        <v/>
      </c>
      <c r="V192" s="16" t="str">
        <f ca="1">IF(COUNTIF(INDIRECT("$H$192"),"*"&amp;$O$2&amp;"*")=1,LEFT(RIGHT(INDIRECT("$H$192"),5),2),"")</f>
        <v/>
      </c>
      <c r="W192" s="16" t="str">
        <f ca="1">IF(COUNTIF(INDIRECT("$I$192"),"*"&amp;$O$2&amp;"*")=1,LEFT(RIGHT(INDIRECT("$I$192"),5),2),"")</f>
        <v/>
      </c>
 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IF(COUNTIF(INDIRECT("$K$192"),"*"&amp;$O$2&amp;"*")=1,LEFT(RIGHT(INDIRECT("$K$192"),5),2),"")</f>
        <v/>
      </c>
      <c r="Z192" s="18" t="str">
        <f ca="1">IF(COUNTIF(INDIRECT("$L$192"),"*"&amp;$O$2&amp;"*")=1,LEFT(RIGHT(INDIRECT("$L$192"),5),2),"")</f>
        <v/>
      </c>
    </row>
    <row r="193" spans="1:26">
      <c r="A193" s="89"/>
      <c r="B193" s="54"/>
      <c r="C193" s="54"/>
      <c r="D193" s="54"/>
      <c r="O193" t="str">
        <f t="shared" ca="1" si="5"/>
        <v/>
      </c>
      <c r="P193" s="17" t="str">
        <f ca="1">IF(COUNTIF(INDIRECT("B193"),"*"&amp;$O$2&amp;"*")=1,LEFT(RIGHT(INDIRECT("$B$193"),5),2),"")</f>
        <v/>
      </c>
      <c r="Q193" s="16" t="str">
        <f ca="1">IF(COUNTIF(INDIRECT("$C$193"),"*"&amp;$O$2&amp;"*")=1,LEFT(RIGHT(INDIRECT("$C$193"),5),2),"")</f>
        <v/>
      </c>
      <c r="R193" s="16" t="str">
        <f ca="1">IF(COUNTIF(INDIRECT("$D$193"),"*"&amp;$O$2&amp;"*")=1,LEFT(RIGHT(INDIRECT("$D$193"),5),2),"")</f>
        <v/>
      </c>
      <c r="S193" s="16" t="str">
        <f ca="1">IF(COUNTIF(INDIRECT("$E$193"),"*"&amp;$O$2&amp;"*")=1,LEFT(RIGHT(INDIRECT("$E$193"),5),2),"")</f>
        <v/>
      </c>
      <c r="T193" s="16" t="str">
        <f ca="1">IF(COUNTIF(INDIRECT("$F$193"),"*"&amp;$O$2&amp;"*")=1,LEFT(RIGHT(INDIRECT("$F$193"),5),2),"")</f>
        <v/>
      </c>
      <c r="U193" s="16" t="str">
        <f ca="1">IF(COUNTIF(INDIRECT("$G$193"),"*"&amp;$O$2&amp;"*")=1,LEFT(RIGHT(INDIRECT("$G$193"),5),2),"")</f>
        <v/>
      </c>
      <c r="V193" s="16" t="str">
        <f ca="1">IF(COUNTIF(INDIRECT("$H$193"),"*"&amp;$O$2&amp;"*")=1,LEFT(RIGHT(INDIRECT("$H$193"),5),2),"")</f>
        <v/>
      </c>
      <c r="W193" s="16" t="str">
        <f ca="1">IF(COUNTIF(INDIRECT("$I$193"),"*"&amp;$O$2&amp;"*")=1,LEFT(RIGHT(INDIRECT("$I$193"),5),2),"")</f>
        <v/>
      </c>
      <c r="X193" s="16" t="str">
        <f ca="1">IF(COUNTIF(INDIRECT("$J$193"),"*"&amp;$O$2&amp;"*")=1,LEFT(RIGHT(INDIRECT("$J$193"),5),2),"")</f>
        <v/>
      </c>
      <c r="Y193" s="16" t="str">
        <f ca="1">IF(COUNTIF(INDIRECT("$K$193"),"*"&amp;$O$2&amp;"*")=1,LEFT(RIGHT(INDIRECT("$K$193"),5),2),"")</f>
        <v/>
      </c>
      <c r="Z193" s="18" t="str">
        <f ca="1">IF(COUNTIF(INDIRECT("$L$193"),"*"&amp;$O$2&amp;"*")=1,LEFT(RIGHT(INDIRECT("$L$193"),5),2),"")</f>
        <v/>
      </c>
    </row>
    <row r="194" spans="1:26">
      <c r="A194" s="89"/>
      <c r="B194" s="54"/>
      <c r="C194" s="54"/>
      <c r="D194" s="54"/>
      <c r="O194" t="str">
        <f t="shared" ca="1" si="5"/>
        <v/>
      </c>
      <c r="P194" s="17" t="str">
        <f ca="1">IF(COUNTIF(INDIRECT("B194"),"*"&amp;$O$2&amp;"*")=1,LEFT(RIGHT(INDIRECT("$B$194"),5),2),"")</f>
        <v/>
      </c>
      <c r="Q194" s="16" t="str">
        <f ca="1">IF(COUNTIF(INDIRECT("$C$194"),"*"&amp;$O$2&amp;"*")=1,LEFT(RIGHT(INDIRECT("$C$194"),5),2),"")</f>
        <v/>
      </c>
      <c r="R194" s="16" t="str">
        <f ca="1">IF(COUNTIF(INDIRECT("$D$194"),"*"&amp;$O$2&amp;"*")=1,LEFT(RIGHT(INDIRECT("$D$194"),5),2),"")</f>
        <v/>
      </c>
      <c r="S194" s="16" t="str">
        <f ca="1">IF(COUNTIF(INDIRECT("$E$194"),"*"&amp;$O$2&amp;"*")=1,LEFT(RIGHT(INDIRECT("$E$194"),5),2),"")</f>
        <v/>
      </c>
      <c r="T194" s="16" t="str">
        <f ca="1">IF(COUNTIF(INDIRECT("$F$194"),"*"&amp;$O$2&amp;"*")=1,LEFT(RIGHT(INDIRECT("$F$194"),5),2),"")</f>
        <v/>
      </c>
      <c r="U194" s="16" t="str">
        <f ca="1">IF(COUNTIF(INDIRECT("$G$194"),"*"&amp;$O$2&amp;"*")=1,LEFT(RIGHT(INDIRECT("$G$194"),5),2),"")</f>
        <v/>
      </c>
      <c r="V194" s="16" t="str">
        <f ca="1">IF(COUNTIF(INDIRECT("$H$194"),"*"&amp;$O$2&amp;"*")=1,LEFT(RIGHT(INDIRECT("$H$194"),5),2),"")</f>
        <v/>
      </c>
      <c r="W194" s="16" t="str">
        <f ca="1">IF(COUNTIF(INDIRECT("$I$194"),"*"&amp;$O$2&amp;"*")=1,LEFT(RIGHT(INDIRECT("$I$194"),5),2),"")</f>
        <v/>
      </c>
      <c r="X194" s="16" t="str">
        <f ca="1">IF(COUNTIF(INDIRECT("$J$194"),"*"&amp;$O$2&amp;"*")=1,LEFT(RIGHT(INDIRECT("$J$194"),5),2),"")</f>
        <v/>
      </c>
      <c r="Y194" s="16" t="str">
        <f ca="1">IF(COUNTIF(INDIRECT("$K$194"),"*"&amp;$O$2&amp;"*")=1,LEFT(RIGHT(INDIRECT("$K$194"),5),2),"")</f>
        <v/>
      </c>
      <c r="Z194" s="18" t="str">
        <f ca="1">IF(COUNTIF(INDIRECT("$L$194"),"*"&amp;$O$2&amp;"*")=1,LEFT(RIGHT(INDIRECT("$L$194"),5),2),"")</f>
        <v/>
      </c>
    </row>
    <row r="195" spans="1:26">
      <c r="A195" s="80" t="s">
        <v>35</v>
      </c>
      <c r="B195" s="54" t="s">
        <v>36</v>
      </c>
      <c r="C195" s="54" t="s">
        <v>37</v>
      </c>
      <c r="D195" s="54"/>
      <c r="O195" t="str">
        <f t="shared" ca="1" si="5"/>
        <v/>
      </c>
      <c r="P195" s="17" t="str">
        <f ca="1">IF(COUNTIF(INDIRECT("B195"),"*"&amp;$O$2&amp;"*")=1,LEFT(RIGHT(INDIRECT("$B$195"),5),2),"")</f>
        <v/>
      </c>
      <c r="Q195" s="16" t="str">
        <f ca="1">IF(COUNTIF(INDIRECT("$C$195"),"*"&amp;$O$2&amp;"*")=1,LEFT(RIGHT(INDIRECT("$C$195"),5),2),"")</f>
        <v/>
      </c>
      <c r="R195" s="16" t="str">
        <f ca="1">IF(COUNTIF(INDIRECT("$D$195"),"*"&amp;$O$2&amp;"*")=1,LEFT(RIGHT(INDIRECT("$D$195"),5),2),"")</f>
        <v/>
      </c>
      <c r="S195" s="16" t="str">
        <f ca="1">IF(COUNTIF(INDIRECT("$E$195"),"*"&amp;$O$2&amp;"*")=1,LEFT(RIGHT(INDIRECT("$E$195"),5),2),"")</f>
        <v/>
      </c>
      <c r="T195" s="16" t="str">
        <f ca="1">IF(COUNTIF(INDIRECT("$F$195"),"*"&amp;$O$2&amp;"*")=1,LEFT(RIGHT(INDIRECT("$F$195"),5),2),"")</f>
        <v/>
      </c>
      <c r="U195" s="16" t="str">
        <f ca="1">IF(COUNTIF(INDIRECT("$G$195"),"*"&amp;$O$2&amp;"*")=1,LEFT(RIGHT(INDIRECT("$G$195"),5),2),"")</f>
        <v/>
      </c>
      <c r="V195" s="16" t="str">
        <f ca="1">IF(COUNTIF(INDIRECT("$H$195"),"*"&amp;$O$2&amp;"*")=1,LEFT(RIGHT(INDIRECT("$H$195"),5),2),"")</f>
        <v/>
      </c>
      <c r="W195" s="16" t="str">
        <f ca="1">IF(COUNTIF(INDIRECT("$I$195"),"*"&amp;$O$2&amp;"*")=1,LEFT(RIGHT(INDIRECT("$I$195"),5),2),"")</f>
        <v/>
      </c>
      <c r="X195" s="16" t="str">
        <f ca="1">IF(COUNTIF(INDIRECT("$J$195"),"*"&amp;$O$2&amp;"*")=1,LEFT(RIGHT(INDIRECT("$J$195"),5),2),"")</f>
        <v/>
      </c>
      <c r="Y195" s="16" t="str">
        <f ca="1">IF(COUNTIF(INDIRECT("$K$195"),"*"&amp;$O$2&amp;"*")=1,LEFT(RIGHT(INDIRECT("$K$195"),5),2),"")</f>
        <v/>
      </c>
      <c r="Z195" s="18" t="str">
        <f ca="1">IF(COUNTIF(INDIRECT("$L$195"),"*"&amp;$O$2&amp;"*")=1,LEFT(RIGHT(INDIRECT("$L$195"),5),2),"")</f>
        <v/>
      </c>
    </row>
    <row r="196" spans="1:26">
      <c r="A196" s="69" t="s">
        <v>81</v>
      </c>
      <c r="B196" s="54">
        <f>COUNTIF(B$1:L$191,A196)</f>
        <v>0</v>
      </c>
      <c r="C196" s="54">
        <v>225</v>
      </c>
      <c r="D196" s="54">
        <f t="shared" ref="D196:D248" si="7">B196*C196</f>
        <v>0</v>
      </c>
      <c r="E196" s="54"/>
      <c r="F196" s="15">
        <f>B196-E196</f>
        <v>0</v>
      </c>
      <c r="O196" t="str">
        <f t="shared" ref="O196" ca="1" si="8">P196&amp;Q196&amp;R196&amp;S196&amp;T196&amp;U196&amp;V196&amp;W196&amp;X196&amp;Y196&amp;Z196</f>
        <v/>
      </c>
      <c r="P196" s="17" t="str">
        <f ca="1">IF(COUNTIF(INDIRECT("B196"),"*"&amp;$O$2&amp;"*")=1,LEFT(RIGHT(INDIRECT("$B$196"),5),2),"")</f>
        <v/>
      </c>
      <c r="Q196" s="16" t="str">
        <f ca="1">IF(COUNTIF(INDIRECT("$C$196"),"*"&amp;$O$2&amp;"*")=1,LEFT(RIGHT(INDIRECT("$C$196"),5),2),"")</f>
        <v/>
      </c>
      <c r="R196" s="16" t="str">
        <f ca="1">IF(COUNTIF(INDIRECT("$D$196"),"*"&amp;$O$2&amp;"*")=1,LEFT(RIGHT(INDIRECT("$D$196"),5),2),"")</f>
        <v/>
      </c>
      <c r="S196" s="16" t="str">
        <f ca="1">IF(COUNTIF(INDIRECT("$E$196"),"*"&amp;$O$2&amp;"*")=1,LEFT(RIGHT(INDIRECT("$E$196"),5),2),"")</f>
        <v/>
      </c>
      <c r="T196" s="16" t="str">
        <f ca="1">IF(COUNTIF(INDIRECT("$F$196"),"*"&amp;$O$2&amp;"*")=1,LEFT(RIGHT(INDIRECT("$F$196"),5),2),"")</f>
        <v/>
      </c>
      <c r="U196" s="16" t="str">
        <f ca="1">IF(COUNTIF(INDIRECT("$G$196"),"*"&amp;$O$2&amp;"*")=1,LEFT(RIGHT(INDIRECT("$G$196"),5),2),"")</f>
        <v/>
      </c>
      <c r="V196" s="16" t="str">
        <f ca="1">IF(COUNTIF(INDIRECT("$H$196"),"*"&amp;$O$2&amp;"*")=1,LEFT(RIGHT(INDIRECT("$H$196"),5),2),"")</f>
        <v/>
      </c>
      <c r="W196" s="16" t="str">
        <f ca="1">IF(COUNTIF(INDIRECT("$I$196"),"*"&amp;$O$2&amp;"*")=1,LEFT(RIGHT(INDIRECT("$I$196"),5),2),"")</f>
        <v/>
      </c>
      <c r="X196" s="16" t="str">
        <f ca="1">IF(COUNTIF(INDIRECT("$J$196"),"*"&amp;$O$2&amp;"*")=1,LEFT(RIGHT(INDIRECT("$J$196"),5),2),"")</f>
        <v/>
      </c>
      <c r="Y196" s="16" t="str">
        <f ca="1">IF(COUNTIF(INDIRECT("$K$196"),"*"&amp;$O$2&amp;"*")=1,LEFT(RIGHT(INDIRECT("$K$196"),5),2),"")</f>
        <v/>
      </c>
      <c r="Z196" s="18" t="str">
        <f ca="1">IF(COUNTIF(INDIRECT("$L$196"),"*"&amp;$O$2&amp;"*")=1,LEFT(RIGHT(INDIRECT("$L$196"),5),2),"")</f>
        <v/>
      </c>
    </row>
    <row r="197" spans="1:26">
      <c r="A197" s="69" t="s">
        <v>69</v>
      </c>
      <c r="B197" s="54">
        <f t="shared" ref="B197:B248" si="9">COUNTIF(B$1:L$191,A197)</f>
        <v>0</v>
      </c>
      <c r="C197" s="54">
        <v>225</v>
      </c>
      <c r="D197" s="54">
        <f t="shared" si="7"/>
        <v>0</v>
      </c>
      <c r="E197" s="54"/>
      <c r="F197" s="15">
        <f t="shared" ref="F197:F243" si="10">B197-E197</f>
        <v>0</v>
      </c>
      <c r="O197" t="str">
        <f ca="1">P197&amp;Q197&amp;R197&amp;S197&amp;T197&amp;U197&amp;V197&amp;W197&amp;X197&amp;Y197&amp;Z197</f>
        <v/>
      </c>
      <c r="P197" s="17" t="str">
        <f ca="1">IF(COUNTIF(INDIRECT("B197"),"*"&amp;$O$2&amp;"*")=1,LEFT(RIGHT(INDIRECT("$B$197"),5),2),"")</f>
        <v/>
      </c>
      <c r="Q197" s="16" t="str">
        <f ca="1">IF(COUNTIF(INDIRECT("$C$197"),"*"&amp;$O$2&amp;"*")=1,LEFT(RIGHT(INDIRECT("$C$197"),5),2),"")</f>
        <v/>
      </c>
      <c r="R197" s="16" t="str">
        <f ca="1">IF(COUNTIF(INDIRECT("$D$197"),"*"&amp;$O$2&amp;"*")=1,LEFT(RIGHT(INDIRECT("$D$197"),5),2),"")</f>
        <v/>
      </c>
      <c r="S197" s="16" t="str">
        <f ca="1">IF(COUNTIF(INDIRECT("$E$197"),"*"&amp;$O$2&amp;"*")=1,LEFT(RIGHT(INDIRECT("$E$197"),5),2),"")</f>
        <v/>
      </c>
      <c r="T197" s="16" t="str">
        <f ca="1">IF(COUNTIF(INDIRECT("$F$197"),"*"&amp;$O$2&amp;"*")=1,LEFT(RIGHT(INDIRECT("$F$197"),5),2),"")</f>
        <v/>
      </c>
      <c r="U197" s="16" t="str">
        <f ca="1">IF(COUNTIF(INDIRECT("$G$197"),"*"&amp;$O$2&amp;"*")=1,LEFT(RIGHT(INDIRECT("$G$197"),5),2),"")</f>
        <v/>
      </c>
      <c r="V197" s="16" t="str">
        <f ca="1">IF(COUNTIF(INDIRECT("$H$197"),"*"&amp;$O$2&amp;"*")=1,LEFT(RIGHT(INDIRECT("$H$197"),5),2),"")</f>
        <v/>
      </c>
      <c r="W197" s="16" t="str">
        <f ca="1">IF(COUNTIF(INDIRECT("$I$197"),"*"&amp;$O$2&amp;"*")=1,LEFT(RIGHT(INDIRECT("$I$197"),5),2),"")</f>
        <v/>
      </c>
      <c r="X197" s="16" t="str">
        <f ca="1">IF(COUNTIF(INDIRECT("$J$197"),"*"&amp;$O$2&amp;"*")=1,LEFT(RIGHT(INDIRECT("$J$197"),5),2),"")</f>
        <v/>
      </c>
      <c r="Y197" s="16" t="str">
        <f ca="1">IF(COUNTIF(INDIRECT("$K$197"),"*"&amp;$O$2&amp;"*")=1,LEFT(RIGHT(INDIRECT("$K$197"),5),2),"")</f>
        <v/>
      </c>
      <c r="Z197" s="18" t="str">
        <f ca="1">IF(COUNTIF(INDIRECT("$L$197"),"*"&amp;$O$2&amp;"*")=1,LEFT(RIGHT(INDIRECT("$L$197"),5),2),"")</f>
        <v/>
      </c>
    </row>
    <row r="198" spans="1:26">
      <c r="A198" s="88" t="s">
        <v>73</v>
      </c>
      <c r="B198" s="54">
        <f t="shared" si="9"/>
        <v>0</v>
      </c>
      <c r="C198" s="54">
        <v>225</v>
      </c>
      <c r="D198" s="54">
        <f t="shared" si="7"/>
        <v>0</v>
      </c>
      <c r="E198" s="54"/>
      <c r="F198" s="15">
        <f t="shared" si="10"/>
        <v>0</v>
      </c>
      <c r="O198" t="str">
        <f ca="1">P198&amp;Q198&amp;R198&amp;S198&amp;T198&amp;U198&amp;V198&amp;W198&amp;X198&amp;Y198&amp;Z198</f>
        <v/>
      </c>
      <c r="P198" s="17" t="str">
        <f ca="1">IF(COUNTIF(INDIRECT("B198"),"*"&amp;$O$2&amp;"*")=1,LEFT(RIGHT(INDIRECT("$B$198"),5),2),"")</f>
        <v/>
      </c>
      <c r="Q198" s="16" t="str">
        <f ca="1">IF(COUNTIF(INDIRECT("$C$198"),"*"&amp;$O$2&amp;"*")=1,LEFT(RIGHT(INDIRECT("$C$198"),5),2),"")</f>
        <v/>
      </c>
      <c r="R198" s="16" t="str">
        <f ca="1">IF(COUNTIF(INDIRECT("$D$198"),"*"&amp;$O$2&amp;"*")=1,LEFT(RIGHT(INDIRECT("$D$198"),5),2),"")</f>
        <v/>
      </c>
      <c r="S198" s="16" t="str">
        <f ca="1">IF(COUNTIF(INDIRECT("$E$198"),"*"&amp;$O$2&amp;"*")=1,LEFT(RIGHT(INDIRECT("$E$198"),5),2),"")</f>
        <v/>
      </c>
      <c r="T198" s="16" t="str">
        <f ca="1">IF(COUNTIF(INDIRECT("$F$198"),"*"&amp;$O$2&amp;"*")=1,LEFT(RIGHT(INDIRECT("$F$198"),5),2),"")</f>
        <v/>
      </c>
      <c r="U198" s="16" t="str">
        <f ca="1">IF(COUNTIF(INDIRECT("$G$198"),"*"&amp;$O$2&amp;"*")=1,LEFT(RIGHT(INDIRECT("$G$198"),5),2),"")</f>
        <v/>
      </c>
      <c r="V198" s="16" t="str">
        <f ca="1">IF(COUNTIF(INDIRECT("$H$198"),"*"&amp;$O$2&amp;"*")=1,LEFT(RIGHT(INDIRECT("$H$198"),5),2),"")</f>
        <v/>
      </c>
      <c r="W198" s="16" t="str">
        <f ca="1">IF(COUNTIF(INDIRECT("$I$198"),"*"&amp;$O$2&amp;"*")=1,LEFT(RIGHT(INDIRECT("$I$198"),5),2),"")</f>
        <v/>
      </c>
      <c r="X198" s="16" t="str">
        <f ca="1">IF(COUNTIF(INDIRECT("$J$198"),"*"&amp;$O$2&amp;"*")=1,LEFT(RIGHT(INDIRECT("$J$198"),5),2),"")</f>
        <v/>
      </c>
      <c r="Y198" s="16" t="str">
        <f ca="1">IF(COUNTIF(INDIRECT("$K$198"),"*"&amp;$O$2&amp;"*")=1,LEFT(RIGHT(INDIRECT("$K$198"),5),2),"")</f>
        <v/>
      </c>
      <c r="Z198" s="18" t="str">
        <f ca="1">IF(COUNTIF(INDIRECT("$L$198"),"*"&amp;$O$2&amp;"*")=1,LEFT(RIGHT(INDIRECT("$L$198"),5),2),"")</f>
        <v/>
      </c>
    </row>
    <row r="199" spans="1:26" ht="27">
      <c r="A199" s="23" t="s">
        <v>72</v>
      </c>
      <c r="B199" s="54">
        <f t="shared" si="9"/>
        <v>4</v>
      </c>
      <c r="C199" s="54">
        <v>225</v>
      </c>
      <c r="D199" s="54">
        <f t="shared" si="7"/>
        <v>900</v>
      </c>
      <c r="E199" s="54"/>
      <c r="F199" s="15">
        <f t="shared" si="10"/>
        <v>4</v>
      </c>
      <c r="O199" t="str">
        <f ca="1">P199&amp;Q199&amp;R199&amp;S199&amp;T199&amp;U199&amp;V199&amp;W199&amp;X199&amp;Y199&amp;Z199</f>
        <v/>
      </c>
      <c r="P199" s="17" t="str">
        <f ca="1">IF(COUNTIF(INDIRECT("B199"),"*"&amp;$O$2&amp;"*")=1,LEFT(RIGHT(INDIRECT("$B$199"),5),2),"")</f>
        <v/>
      </c>
      <c r="Q199" s="16" t="str">
        <f ca="1">IF(COUNTIF(INDIRECT("$C$199"),"*"&amp;$O$2&amp;"*")=1,LEFT(RIGHT(INDIRECT("$C$199"),5),2),"")</f>
        <v/>
      </c>
      <c r="R199" s="16" t="str">
        <f ca="1">IF(COUNTIF(INDIRECT("$D$199"),"*"&amp;$O$2&amp;"*")=1,LEFT(RIGHT(INDIRECT("$D$199"),5),2),"")</f>
        <v/>
      </c>
      <c r="S199" s="16" t="str">
        <f ca="1">IF(COUNTIF(INDIRECT("$E$199"),"*"&amp;$O$2&amp;"*")=1,LEFT(RIGHT(INDIRECT("$E$199"),5),2),"")</f>
        <v/>
      </c>
      <c r="T199" s="16" t="str">
        <f ca="1">IF(COUNTIF(INDIRECT("$F$199"),"*"&amp;$O$2&amp;"*")=1,LEFT(RIGHT(INDIRECT("$F$199"),5),2),"")</f>
        <v/>
      </c>
      <c r="U199" s="16" t="str">
        <f ca="1">IF(COUNTIF(INDIRECT("$G$199"),"*"&amp;$O$2&amp;"*")=1,LEFT(RIGHT(INDIRECT("$G$199"),5),2),"")</f>
        <v/>
      </c>
      <c r="V199" s="16" t="str">
        <f ca="1">IF(COUNTIF(INDIRECT("$H$199"),"*"&amp;$O$2&amp;"*")=1,LEFT(RIGHT(INDIRECT("$H$199"),5),2),"")</f>
        <v/>
      </c>
      <c r="W199" s="16" t="str">
        <f ca="1">IF(COUNTIF(INDIRECT("$I$199"),"*"&amp;$O$2&amp;"*")=1,LEFT(RIGHT(INDIRECT("$I$199"),5),2),"")</f>
        <v/>
      </c>
      <c r="X199" s="16" t="str">
        <f ca="1">IF(COUNTIF(INDIRECT("$J$199"),"*"&amp;$O$2&amp;"*")=1,LEFT(RIGHT(INDIRECT("$J$199"),5),2),"")</f>
        <v/>
      </c>
      <c r="Y199" s="16" t="str">
        <f ca="1">IF(COUNTIF(INDIRECT("$K$199"),"*"&amp;$O$2&amp;"*")=1,LEFT(RIGHT(INDIRECT("$K$199"),5),2),"")</f>
        <v/>
      </c>
      <c r="Z199" s="18" t="str">
        <f ca="1">IF(COUNTIF(INDIRECT("$L$199"),"*"&amp;$O$2&amp;"*")=1,LEFT(RIGHT(INDIRECT("$L$199"),5),2),"")</f>
        <v/>
      </c>
    </row>
    <row r="200" spans="1:26" ht="27">
      <c r="A200" s="23" t="s">
        <v>71</v>
      </c>
      <c r="B200" s="54">
        <f t="shared" si="9"/>
        <v>3</v>
      </c>
      <c r="C200" s="54">
        <v>225</v>
      </c>
      <c r="D200" s="54">
        <f t="shared" si="7"/>
        <v>675</v>
      </c>
      <c r="E200" s="54"/>
      <c r="F200" s="15">
        <f t="shared" si="10"/>
        <v>3</v>
      </c>
      <c r="O200" t="str">
        <f ca="1">P200&amp;Q200&amp;R200&amp;S200&amp;T200&amp;U200&amp;V200&amp;W200&amp;X200&amp;Y200&amp;Z200</f>
        <v/>
      </c>
      <c r="P200" s="17" t="str">
        <f ca="1">IF(COUNTIF(INDIRECT("B200"),"*"&amp;$O$2&amp;"*")=1,LEFT(RIGHT(INDIRECT("$B$200"),5),2),"")</f>
        <v/>
      </c>
      <c r="Q200" s="16" t="str">
        <f ca="1">IF(COUNTIF(INDIRECT("$C$200"),"*"&amp;$O$2&amp;"*")=1,LEFT(RIGHT(INDIRECT("$C$200"),5),2),"")</f>
        <v/>
      </c>
      <c r="R200" s="16" t="str">
        <f ca="1">IF(COUNTIF(INDIRECT("$D$200"),"*"&amp;$O$2&amp;"*")=1,LEFT(RIGHT(INDIRECT("$D$200"),5),2),"")</f>
        <v/>
      </c>
      <c r="S200" s="16" t="str">
        <f ca="1">IF(COUNTIF(INDIRECT("$E$200"),"*"&amp;$O$2&amp;"*")=1,LEFT(RIGHT(INDIRECT("$E$200"),5),2),"")</f>
        <v/>
      </c>
      <c r="T200" s="16" t="str">
        <f ca="1">IF(COUNTIF(INDIRECT("$F$200"),"*"&amp;$O$2&amp;"*")=1,LEFT(RIGHT(INDIRECT("$F$200"),5),2),"")</f>
        <v/>
      </c>
      <c r="U200" s="16" t="str">
        <f ca="1">IF(COUNTIF(INDIRECT("$G$200"),"*"&amp;$O$2&amp;"*")=1,LEFT(RIGHT(INDIRECT("$G$200"),5),2),"")</f>
        <v/>
      </c>
      <c r="V200" s="16" t="str">
        <f ca="1">IF(COUNTIF(INDIRECT("$H$200"),"*"&amp;$O$2&amp;"*")=1,LEFT(RIGHT(INDIRECT("$H$200"),5),2),"")</f>
        <v/>
      </c>
      <c r="W200" s="16" t="str">
        <f ca="1">IF(COUNTIF(INDIRECT("$I$200"),"*"&amp;$O$2&amp;"*")=1,LEFT(RIGHT(INDIRECT("$I$200"),5),2),"")</f>
        <v/>
      </c>
      <c r="X200" s="16" t="str">
        <f ca="1">IF(COUNTIF(INDIRECT("$J$200"),"*"&amp;$O$2&amp;"*")=1,LEFT(RIGHT(INDIRECT("$J$200"),5),2),"")</f>
        <v/>
      </c>
      <c r="Y200" s="16" t="str">
        <f ca="1">IF(COUNTIF(INDIRECT("$K$200"),"*"&amp;$O$2&amp;"*")=1,LEFT(RIGHT(INDIRECT("$K$200"),5),2),"")</f>
        <v/>
      </c>
      <c r="Z200" s="18" t="str">
        <f ca="1">IF(COUNTIF(INDIRECT("$L$200"),"*"&amp;$O$2&amp;"*")=1,LEFT(RIGHT(INDIRECT("$L$200"),5),2),"")</f>
        <v/>
      </c>
    </row>
    <row r="201" spans="1:26" ht="27">
      <c r="A201" s="23" t="s">
        <v>74</v>
      </c>
      <c r="B201" s="54">
        <f t="shared" si="9"/>
        <v>5</v>
      </c>
      <c r="C201" s="54">
        <v>226</v>
      </c>
      <c r="D201" s="54">
        <f t="shared" si="7"/>
        <v>1130</v>
      </c>
      <c r="E201" s="54"/>
      <c r="F201" s="15">
        <f t="shared" si="10"/>
        <v>5</v>
      </c>
      <c r="O201" t="str">
        <f ca="1">P201&amp;Q201&amp;R201&amp;S201&amp;T201&amp;U201&amp;V201&amp;W201&amp;X201&amp;Y201&amp;Z201</f>
        <v/>
      </c>
      <c r="P201" s="17" t="str">
        <f ca="1">IF(COUNTIF(INDIRECT("B201"),"*"&amp;$O$2&amp;"*")=1,LEFT(RIGHT(INDIRECT("$B$201"),5),2),"")</f>
        <v/>
      </c>
      <c r="Q201" s="16" t="str">
        <f ca="1">IF(COUNTIF(INDIRECT("$C$201"),"*"&amp;$O$2&amp;"*")=1,LEFT(RIGHT(INDIRECT("$C$201"),5),2),"")</f>
        <v/>
      </c>
      <c r="R201" s="16" t="str">
        <f ca="1">IF(COUNTIF(INDIRECT("$D$201"),"*"&amp;$O$2&amp;"*")=1,LEFT(RIGHT(INDIRECT("$D$201"),5),2),"")</f>
        <v/>
      </c>
      <c r="S201" s="16" t="str">
        <f ca="1">IF(COUNTIF(INDIRECT("$E$201"),"*"&amp;$O$2&amp;"*")=1,LEFT(RIGHT(INDIRECT("$E$201"),5),2),"")</f>
        <v/>
      </c>
      <c r="T201" s="16" t="str">
        <f ca="1">IF(COUNTIF(INDIRECT("$F$201"),"*"&amp;$O$2&amp;"*")=1,LEFT(RIGHT(INDIRECT("$F$201"),5),2),"")</f>
        <v/>
      </c>
      <c r="U201" s="16" t="str">
        <f ca="1">IF(COUNTIF(INDIRECT("$G$201"),"*"&amp;$O$2&amp;"*")=1,LEFT(RIGHT(INDIRECT("$G$201"),5),2),"")</f>
        <v/>
      </c>
      <c r="V201" s="16" t="str">
        <f ca="1">IF(COUNTIF(INDIRECT("$H$201"),"*"&amp;$O$2&amp;"*")=1,LEFT(RIGHT(INDIRECT("$H$201"),5),2),"")</f>
        <v/>
      </c>
      <c r="W201" s="16" t="str">
        <f ca="1">IF(COUNTIF(INDIRECT("$I$201"),"*"&amp;$O$2&amp;"*")=1,LEFT(RIGHT(INDIRECT("$I$201"),5),2),"")</f>
        <v/>
      </c>
      <c r="X201" s="16" t="str">
        <f ca="1">IF(COUNTIF(INDIRECT("$J$201"),"*"&amp;$O$2&amp;"*")=1,LEFT(RIGHT(INDIRECT("$J$201"),5),2),"")</f>
        <v/>
      </c>
      <c r="Y201" s="16" t="str">
        <f ca="1">IF(COUNTIF(INDIRECT("$K$201"),"*"&amp;$O$2&amp;"*")=1,LEFT(RIGHT(INDIRECT("$K$201"),5),2),"")</f>
        <v/>
      </c>
      <c r="Z201" s="18" t="str">
        <f ca="1">IF(COUNTIF(INDIRECT("$L$201"),"*"&amp;$O$2&amp;"*")=1,LEFT(RIGHT(INDIRECT("$L$201"),5),2),"")</f>
        <v/>
      </c>
    </row>
    <row r="202" spans="1:26">
      <c r="A202" s="22" t="s">
        <v>22</v>
      </c>
      <c r="B202" s="54">
        <f t="shared" si="9"/>
        <v>1</v>
      </c>
      <c r="C202" s="54">
        <v>200</v>
      </c>
      <c r="D202" s="54">
        <f t="shared" si="7"/>
        <v>200</v>
      </c>
      <c r="E202" s="54"/>
      <c r="F202" s="15">
        <f t="shared" si="10"/>
        <v>1</v>
      </c>
    </row>
    <row r="203" spans="1:26">
      <c r="A203" s="91" t="s">
        <v>83</v>
      </c>
      <c r="B203" s="54">
        <f t="shared" si="9"/>
        <v>0</v>
      </c>
      <c r="C203" s="54">
        <v>200</v>
      </c>
      <c r="D203" s="54">
        <f t="shared" si="7"/>
        <v>0</v>
      </c>
      <c r="E203" s="54"/>
      <c r="F203" s="15">
        <f t="shared" si="10"/>
        <v>0</v>
      </c>
    </row>
    <row r="204" spans="1:26">
      <c r="A204" s="92" t="s">
        <v>85</v>
      </c>
      <c r="B204" s="54">
        <f t="shared" si="9"/>
        <v>0</v>
      </c>
      <c r="C204" s="54">
        <v>200</v>
      </c>
      <c r="D204" s="54">
        <f t="shared" si="7"/>
        <v>0</v>
      </c>
      <c r="E204" s="54"/>
      <c r="F204" s="15">
        <f t="shared" si="10"/>
        <v>0</v>
      </c>
    </row>
    <row r="205" spans="1:26">
      <c r="A205" s="92" t="s">
        <v>89</v>
      </c>
      <c r="B205" s="54">
        <f t="shared" si="9"/>
        <v>0</v>
      </c>
      <c r="C205" s="54">
        <v>200</v>
      </c>
      <c r="D205" s="54">
        <f t="shared" si="7"/>
        <v>0</v>
      </c>
      <c r="E205" s="54"/>
      <c r="F205" s="15">
        <f t="shared" si="10"/>
        <v>0</v>
      </c>
    </row>
    <row r="206" spans="1:26">
      <c r="A206" s="81" t="s">
        <v>27</v>
      </c>
      <c r="B206" s="54">
        <f t="shared" si="9"/>
        <v>3</v>
      </c>
      <c r="C206" s="54">
        <v>225</v>
      </c>
      <c r="D206" s="54">
        <f t="shared" si="7"/>
        <v>675</v>
      </c>
      <c r="E206" s="54"/>
      <c r="F206" s="15">
        <f t="shared" si="10"/>
        <v>3</v>
      </c>
    </row>
    <row r="207" spans="1:26">
      <c r="A207" s="82" t="s">
        <v>25</v>
      </c>
      <c r="B207" s="54">
        <f t="shared" si="9"/>
        <v>0</v>
      </c>
      <c r="C207" s="54">
        <v>240</v>
      </c>
      <c r="D207" s="54">
        <f t="shared" si="7"/>
        <v>0</v>
      </c>
      <c r="E207" s="54"/>
      <c r="F207" s="15">
        <f t="shared" si="10"/>
        <v>0</v>
      </c>
    </row>
    <row r="208" spans="1:26">
      <c r="A208" s="83" t="s">
        <v>19</v>
      </c>
      <c r="B208" s="54">
        <f t="shared" si="9"/>
        <v>0</v>
      </c>
      <c r="C208" s="54">
        <v>200</v>
      </c>
      <c r="D208" s="54">
        <f t="shared" si="7"/>
        <v>0</v>
      </c>
      <c r="E208" s="54"/>
      <c r="F208" s="15">
        <f t="shared" si="10"/>
        <v>0</v>
      </c>
    </row>
    <row r="209" spans="1:6">
      <c r="A209" s="83" t="s">
        <v>32</v>
      </c>
      <c r="B209" s="54">
        <f t="shared" si="9"/>
        <v>2</v>
      </c>
      <c r="C209" s="54">
        <v>200</v>
      </c>
      <c r="D209" s="54">
        <f t="shared" si="7"/>
        <v>400</v>
      </c>
      <c r="E209" s="54"/>
      <c r="F209" s="15">
        <f t="shared" si="10"/>
        <v>2</v>
      </c>
    </row>
    <row r="210" spans="1:6">
      <c r="A210" s="83" t="s">
        <v>28</v>
      </c>
      <c r="B210" s="54">
        <f t="shared" si="9"/>
        <v>1</v>
      </c>
      <c r="C210" s="54">
        <v>200</v>
      </c>
      <c r="D210" s="54">
        <f t="shared" si="7"/>
        <v>200</v>
      </c>
      <c r="E210" s="54"/>
      <c r="F210" s="15">
        <f t="shared" si="10"/>
        <v>1</v>
      </c>
    </row>
    <row r="211" spans="1:6">
      <c r="A211" s="83" t="s">
        <v>20</v>
      </c>
      <c r="B211" s="54">
        <f t="shared" si="9"/>
        <v>1</v>
      </c>
      <c r="C211" s="54">
        <v>200</v>
      </c>
      <c r="D211" s="54">
        <f t="shared" si="7"/>
        <v>200</v>
      </c>
      <c r="E211" s="54"/>
      <c r="F211" s="15">
        <f t="shared" si="10"/>
        <v>1</v>
      </c>
    </row>
    <row r="212" spans="1:6">
      <c r="A212" s="83" t="s">
        <v>24</v>
      </c>
      <c r="B212" s="54">
        <f t="shared" si="9"/>
        <v>1</v>
      </c>
      <c r="C212" s="54">
        <v>200</v>
      </c>
      <c r="D212" s="54">
        <f t="shared" si="7"/>
        <v>200</v>
      </c>
      <c r="E212" s="54"/>
      <c r="F212" s="15">
        <f t="shared" si="10"/>
        <v>1</v>
      </c>
    </row>
    <row r="213" spans="1:6">
      <c r="A213" s="63" t="s">
        <v>84</v>
      </c>
      <c r="B213" s="54">
        <f t="shared" si="9"/>
        <v>0</v>
      </c>
      <c r="C213" s="54">
        <v>160</v>
      </c>
      <c r="D213" s="54">
        <f t="shared" si="7"/>
        <v>0</v>
      </c>
      <c r="E213" s="54"/>
      <c r="F213" s="15">
        <f t="shared" si="10"/>
        <v>0</v>
      </c>
    </row>
    <row r="214" spans="1:6">
      <c r="A214" s="85" t="s">
        <v>76</v>
      </c>
      <c r="B214" s="54">
        <f t="shared" si="9"/>
        <v>0</v>
      </c>
      <c r="C214" s="54">
        <v>225</v>
      </c>
      <c r="D214" s="54">
        <f t="shared" si="7"/>
        <v>0</v>
      </c>
      <c r="E214" s="54"/>
      <c r="F214" s="15">
        <f t="shared" si="10"/>
        <v>0</v>
      </c>
    </row>
    <row r="215" spans="1:6">
      <c r="A215" s="85" t="s">
        <v>79</v>
      </c>
      <c r="B215" s="54">
        <f t="shared" si="9"/>
        <v>0</v>
      </c>
      <c r="C215" s="54">
        <v>240</v>
      </c>
      <c r="D215" s="54">
        <f t="shared" si="7"/>
        <v>0</v>
      </c>
      <c r="E215" s="54"/>
      <c r="F215" s="15">
        <f t="shared" si="10"/>
        <v>0</v>
      </c>
    </row>
    <row r="216" spans="1:6">
      <c r="A216" s="85" t="s">
        <v>65</v>
      </c>
      <c r="B216" s="54">
        <f t="shared" si="9"/>
        <v>0</v>
      </c>
      <c r="C216" s="54">
        <v>241</v>
      </c>
      <c r="D216" s="54">
        <f t="shared" si="7"/>
        <v>0</v>
      </c>
      <c r="E216" s="54"/>
      <c r="F216" s="15">
        <f t="shared" si="10"/>
        <v>0</v>
      </c>
    </row>
    <row r="217" spans="1:6">
      <c r="A217" s="72" t="s">
        <v>63</v>
      </c>
      <c r="B217" s="54">
        <f t="shared" si="9"/>
        <v>0</v>
      </c>
      <c r="C217" s="54">
        <v>300</v>
      </c>
      <c r="D217" s="54">
        <f t="shared" si="7"/>
        <v>0</v>
      </c>
      <c r="E217" s="54"/>
      <c r="F217" s="15">
        <f t="shared" si="10"/>
        <v>0</v>
      </c>
    </row>
    <row r="218" spans="1:6">
      <c r="A218" s="72" t="s">
        <v>68</v>
      </c>
      <c r="B218" s="54">
        <f t="shared" si="9"/>
        <v>0</v>
      </c>
      <c r="C218" s="54">
        <v>300</v>
      </c>
      <c r="D218" s="54">
        <f t="shared" si="7"/>
        <v>0</v>
      </c>
      <c r="E218" s="54"/>
      <c r="F218" s="15">
        <f t="shared" si="10"/>
        <v>0</v>
      </c>
    </row>
    <row r="219" spans="1:6">
      <c r="A219" s="87" t="s">
        <v>64</v>
      </c>
      <c r="B219" s="54">
        <f t="shared" si="9"/>
        <v>0</v>
      </c>
      <c r="C219" s="54">
        <v>300</v>
      </c>
      <c r="D219" s="54">
        <f t="shared" si="7"/>
        <v>0</v>
      </c>
      <c r="E219" s="54"/>
      <c r="F219" s="15">
        <f t="shared" si="10"/>
        <v>0</v>
      </c>
    </row>
    <row r="220" spans="1:6">
      <c r="A220" s="84" t="s">
        <v>31</v>
      </c>
      <c r="B220" s="54">
        <f t="shared" si="9"/>
        <v>3</v>
      </c>
      <c r="C220" s="54">
        <v>200</v>
      </c>
      <c r="D220" s="54">
        <f t="shared" si="7"/>
        <v>600</v>
      </c>
      <c r="E220" s="54"/>
      <c r="F220" s="15">
        <f t="shared" si="10"/>
        <v>3</v>
      </c>
    </row>
    <row r="221" spans="1:6">
      <c r="A221" s="84" t="s">
        <v>38</v>
      </c>
      <c r="B221" s="54">
        <f t="shared" si="9"/>
        <v>0</v>
      </c>
      <c r="C221" s="54">
        <v>200</v>
      </c>
      <c r="D221" s="54">
        <f t="shared" si="7"/>
        <v>0</v>
      </c>
      <c r="E221" s="54"/>
      <c r="F221" s="15">
        <f t="shared" si="10"/>
        <v>0</v>
      </c>
    </row>
    <row r="222" spans="1:6">
      <c r="A222" s="21" t="s">
        <v>26</v>
      </c>
      <c r="B222" s="54">
        <f t="shared" si="9"/>
        <v>3</v>
      </c>
      <c r="C222" s="54">
        <v>200</v>
      </c>
      <c r="D222" s="54">
        <f t="shared" si="7"/>
        <v>600</v>
      </c>
      <c r="E222" s="54"/>
      <c r="F222" s="15">
        <f t="shared" si="10"/>
        <v>3</v>
      </c>
    </row>
    <row r="223" spans="1:6">
      <c r="A223" s="21" t="s">
        <v>82</v>
      </c>
      <c r="B223" s="54">
        <f t="shared" si="9"/>
        <v>0</v>
      </c>
      <c r="C223" s="54">
        <v>200</v>
      </c>
      <c r="D223" s="54">
        <f t="shared" si="7"/>
        <v>0</v>
      </c>
      <c r="E223" s="54"/>
      <c r="F223" s="15">
        <f t="shared" si="10"/>
        <v>0</v>
      </c>
    </row>
    <row r="224" spans="1:6">
      <c r="A224" s="21" t="s">
        <v>21</v>
      </c>
      <c r="B224" s="54">
        <f t="shared" si="9"/>
        <v>3</v>
      </c>
      <c r="C224" s="54">
        <v>200</v>
      </c>
      <c r="D224" s="54">
        <f t="shared" si="7"/>
        <v>600</v>
      </c>
      <c r="E224" s="54"/>
      <c r="F224" s="15">
        <f t="shared" si="10"/>
        <v>3</v>
      </c>
    </row>
    <row r="225" spans="1:6">
      <c r="A225" s="68" t="s">
        <v>67</v>
      </c>
      <c r="B225" s="54">
        <f t="shared" si="9"/>
        <v>3</v>
      </c>
      <c r="C225" s="54">
        <v>200</v>
      </c>
      <c r="D225" s="54">
        <f t="shared" si="7"/>
        <v>600</v>
      </c>
      <c r="E225" s="54"/>
      <c r="F225" s="15">
        <f t="shared" si="10"/>
        <v>3</v>
      </c>
    </row>
    <row r="226" spans="1:6">
      <c r="A226" s="68" t="s">
        <v>78</v>
      </c>
      <c r="B226" s="54">
        <f t="shared" si="9"/>
        <v>3</v>
      </c>
      <c r="C226" s="54">
        <v>201</v>
      </c>
      <c r="D226" s="54">
        <f t="shared" si="7"/>
        <v>603</v>
      </c>
      <c r="E226" s="54"/>
      <c r="F226" s="15">
        <f t="shared" si="10"/>
        <v>3</v>
      </c>
    </row>
    <row r="227" spans="1:6">
      <c r="A227" s="19" t="s">
        <v>34</v>
      </c>
      <c r="B227" s="54">
        <f t="shared" si="9"/>
        <v>2</v>
      </c>
      <c r="C227" s="54">
        <v>210</v>
      </c>
      <c r="D227" s="54">
        <f t="shared" si="7"/>
        <v>420</v>
      </c>
      <c r="E227" s="54"/>
      <c r="F227" s="15">
        <f t="shared" si="10"/>
        <v>2</v>
      </c>
    </row>
    <row r="228" spans="1:6">
      <c r="A228" s="56" t="s">
        <v>29</v>
      </c>
      <c r="B228" s="54">
        <f t="shared" si="9"/>
        <v>1</v>
      </c>
      <c r="C228" s="54">
        <v>210</v>
      </c>
      <c r="D228" s="54">
        <f t="shared" si="7"/>
        <v>210</v>
      </c>
      <c r="E228" s="54"/>
      <c r="F228" s="15">
        <f t="shared" si="10"/>
        <v>1</v>
      </c>
    </row>
    <row r="229" spans="1:6">
      <c r="A229" s="56" t="s">
        <v>30</v>
      </c>
      <c r="B229" s="54">
        <f t="shared" si="9"/>
        <v>1</v>
      </c>
      <c r="C229" s="54">
        <v>200</v>
      </c>
      <c r="D229" s="54">
        <f t="shared" si="7"/>
        <v>200</v>
      </c>
      <c r="E229" s="54"/>
      <c r="F229" s="15">
        <f t="shared" si="10"/>
        <v>1</v>
      </c>
    </row>
    <row r="230" spans="1:6">
      <c r="A230" s="86" t="s">
        <v>75</v>
      </c>
      <c r="B230" s="54">
        <f t="shared" si="9"/>
        <v>0</v>
      </c>
      <c r="C230" s="54">
        <v>255</v>
      </c>
      <c r="D230" s="54">
        <f t="shared" si="7"/>
        <v>0</v>
      </c>
      <c r="E230" s="54"/>
      <c r="F230" s="15">
        <f t="shared" si="10"/>
        <v>0</v>
      </c>
    </row>
    <row r="231" spans="1:6">
      <c r="A231" s="67" t="s">
        <v>56</v>
      </c>
      <c r="B231" s="54">
        <f t="shared" si="9"/>
        <v>0</v>
      </c>
      <c r="C231" s="54">
        <v>360</v>
      </c>
      <c r="D231" s="54">
        <f t="shared" si="7"/>
        <v>0</v>
      </c>
      <c r="E231" s="54"/>
      <c r="F231" s="15">
        <f t="shared" si="10"/>
        <v>0</v>
      </c>
    </row>
    <row r="232" spans="1:6">
      <c r="A232" s="58" t="s">
        <v>55</v>
      </c>
      <c r="B232" s="54">
        <f t="shared" si="9"/>
        <v>0</v>
      </c>
      <c r="C232" s="54">
        <v>255</v>
      </c>
      <c r="D232" s="54">
        <f t="shared" si="7"/>
        <v>0</v>
      </c>
      <c r="E232" s="54"/>
      <c r="F232" s="15">
        <f t="shared" si="10"/>
        <v>0</v>
      </c>
    </row>
    <row r="233" spans="1:6">
      <c r="A233" s="93" t="s">
        <v>88</v>
      </c>
      <c r="B233" s="54">
        <f t="shared" si="9"/>
        <v>0</v>
      </c>
      <c r="C233" s="54">
        <v>190</v>
      </c>
      <c r="D233" s="54">
        <f t="shared" si="7"/>
        <v>0</v>
      </c>
      <c r="E233" s="54"/>
      <c r="F233" s="15">
        <f t="shared" si="10"/>
        <v>0</v>
      </c>
    </row>
    <row r="234" spans="1:6">
      <c r="A234" s="61" t="s">
        <v>54</v>
      </c>
      <c r="B234" s="54">
        <f t="shared" si="9"/>
        <v>0</v>
      </c>
      <c r="C234" s="54">
        <v>240</v>
      </c>
      <c r="D234" s="54">
        <f t="shared" si="7"/>
        <v>0</v>
      </c>
      <c r="E234" s="54"/>
      <c r="F234" s="15">
        <f t="shared" si="10"/>
        <v>0</v>
      </c>
    </row>
    <row r="235" spans="1:6">
      <c r="A235" s="61" t="s">
        <v>53</v>
      </c>
      <c r="B235" s="54">
        <f t="shared" si="9"/>
        <v>0</v>
      </c>
      <c r="C235" s="54">
        <v>210</v>
      </c>
      <c r="D235" s="54">
        <f t="shared" si="7"/>
        <v>0</v>
      </c>
      <c r="E235" s="54"/>
      <c r="F235" s="15">
        <f t="shared" si="10"/>
        <v>0</v>
      </c>
    </row>
    <row r="236" spans="1:6">
      <c r="A236" s="61" t="s">
        <v>50</v>
      </c>
      <c r="B236" s="54">
        <f t="shared" si="9"/>
        <v>0</v>
      </c>
      <c r="C236" s="54">
        <v>210</v>
      </c>
      <c r="D236" s="54">
        <f t="shared" si="7"/>
        <v>0</v>
      </c>
      <c r="E236" s="54"/>
      <c r="F236" s="15">
        <f t="shared" si="10"/>
        <v>0</v>
      </c>
    </row>
    <row r="237" spans="1:6">
      <c r="A237" s="61" t="s">
        <v>66</v>
      </c>
      <c r="B237" s="54">
        <f t="shared" si="9"/>
        <v>0</v>
      </c>
      <c r="C237" s="54">
        <v>210</v>
      </c>
      <c r="D237" s="54">
        <f t="shared" si="7"/>
        <v>0</v>
      </c>
      <c r="E237" s="54"/>
      <c r="F237" s="15">
        <f t="shared" si="10"/>
        <v>0</v>
      </c>
    </row>
    <row r="238" spans="1:6">
      <c r="A238" s="61" t="s">
        <v>52</v>
      </c>
      <c r="B238" s="54">
        <f t="shared" si="9"/>
        <v>0</v>
      </c>
      <c r="C238" s="54">
        <v>225</v>
      </c>
      <c r="D238" s="54">
        <f t="shared" si="7"/>
        <v>0</v>
      </c>
      <c r="E238" s="54"/>
      <c r="F238" s="15">
        <f t="shared" si="10"/>
        <v>0</v>
      </c>
    </row>
    <row r="239" spans="1:6">
      <c r="A239" s="66" t="s">
        <v>61</v>
      </c>
      <c r="B239" s="54">
        <f t="shared" si="9"/>
        <v>2</v>
      </c>
      <c r="C239" s="54">
        <v>255</v>
      </c>
      <c r="D239" s="54">
        <f t="shared" si="7"/>
        <v>510</v>
      </c>
      <c r="E239" s="54"/>
      <c r="F239" s="15">
        <f t="shared" si="10"/>
        <v>2</v>
      </c>
    </row>
    <row r="240" spans="1:6">
      <c r="A240" s="66" t="s">
        <v>62</v>
      </c>
      <c r="B240" s="54">
        <f t="shared" si="9"/>
        <v>1</v>
      </c>
      <c r="C240" s="54">
        <v>255</v>
      </c>
      <c r="D240" s="54">
        <f t="shared" si="7"/>
        <v>255</v>
      </c>
      <c r="E240" s="54"/>
      <c r="F240" s="15">
        <f t="shared" si="10"/>
        <v>1</v>
      </c>
    </row>
    <row r="241" spans="1:6">
      <c r="A241" s="66" t="s">
        <v>60</v>
      </c>
      <c r="B241" s="54">
        <f t="shared" si="9"/>
        <v>1</v>
      </c>
      <c r="C241" s="54">
        <v>180</v>
      </c>
      <c r="D241" s="54">
        <f t="shared" si="7"/>
        <v>180</v>
      </c>
      <c r="E241" s="54"/>
      <c r="F241" s="15">
        <f t="shared" si="10"/>
        <v>1</v>
      </c>
    </row>
    <row r="242" spans="1:6">
      <c r="A242" s="73" t="s">
        <v>70</v>
      </c>
      <c r="B242" s="54">
        <f t="shared" si="9"/>
        <v>0</v>
      </c>
      <c r="C242" s="54">
        <v>270</v>
      </c>
      <c r="D242" s="54">
        <f t="shared" si="7"/>
        <v>0</v>
      </c>
      <c r="E242" s="54"/>
      <c r="F242" s="15">
        <f t="shared" si="10"/>
        <v>0</v>
      </c>
    </row>
    <row r="243" spans="1:6">
      <c r="A243" s="91" t="s">
        <v>83</v>
      </c>
      <c r="B243" s="54">
        <f t="shared" si="9"/>
        <v>0</v>
      </c>
      <c r="C243" s="54">
        <v>225</v>
      </c>
      <c r="D243" s="54">
        <f t="shared" si="7"/>
        <v>0</v>
      </c>
      <c r="E243" s="54"/>
      <c r="F243" s="15">
        <f t="shared" si="10"/>
        <v>0</v>
      </c>
    </row>
    <row r="244" spans="1:6">
      <c r="A244" s="58" t="s">
        <v>87</v>
      </c>
      <c r="B244" s="54">
        <f t="shared" si="9"/>
        <v>3</v>
      </c>
      <c r="C244" s="54">
        <v>225</v>
      </c>
      <c r="D244" s="54">
        <f t="shared" si="7"/>
        <v>675</v>
      </c>
    </row>
    <row r="245" spans="1:6">
      <c r="A245" s="58" t="s">
        <v>51</v>
      </c>
      <c r="B245" s="54">
        <f t="shared" si="9"/>
        <v>5</v>
      </c>
      <c r="C245" s="54">
        <v>200</v>
      </c>
      <c r="D245" s="54">
        <f t="shared" si="7"/>
        <v>1000</v>
      </c>
    </row>
    <row r="246" spans="1:6">
      <c r="A246" s="65" t="s">
        <v>33</v>
      </c>
      <c r="B246" s="54">
        <f t="shared" si="9"/>
        <v>0</v>
      </c>
      <c r="C246" s="54">
        <v>200</v>
      </c>
      <c r="D246" s="54">
        <f t="shared" si="7"/>
        <v>0</v>
      </c>
    </row>
    <row r="247" spans="1:6">
      <c r="A247" s="94" t="s">
        <v>23</v>
      </c>
      <c r="B247" s="54">
        <f t="shared" si="9"/>
        <v>1</v>
      </c>
      <c r="C247" s="54">
        <v>200</v>
      </c>
      <c r="D247" s="54">
        <f t="shared" si="7"/>
        <v>200</v>
      </c>
    </row>
    <row r="248" spans="1:6" ht="27">
      <c r="A248" s="27" t="s">
        <v>39</v>
      </c>
      <c r="B248" s="54">
        <f t="shared" si="9"/>
        <v>5</v>
      </c>
      <c r="C248" s="54">
        <v>200</v>
      </c>
      <c r="D248" s="54">
        <f t="shared" si="7"/>
        <v>1000</v>
      </c>
    </row>
    <row r="250" spans="1:6">
      <c r="B250" s="54">
        <f>SUM(B196:B249)</f>
        <v>58</v>
      </c>
    </row>
  </sheetData>
  <protectedRanges>
    <protectedRange sqref="D11 D21 A246" name="区域1_20_1_1_1_3"/>
    <protectedRange sqref="E17 E4:E5 E15 A213 B14 G19" name="区域1_2_1_6_1_1_2_4_1_1"/>
    <protectedRange sqref="E12" name="区域1_2_1_6_1_1_2_4_2_2"/>
    <protectedRange sqref="D13 C21 B7 C69" name="区域1_19_1_3_4_1_3"/>
    <protectedRange sqref="A202" name="区域1_1_1_5_1_4_2" securityDescriptor=""/>
    <protectedRange sqref="C18" name="区域1_2_1_6_1_1_2_4_1_2_1"/>
    <protectedRange sqref="C6" name="区域1_2_1_6_1_1_2_4_1_2_1_1"/>
    <protectedRange sqref="C177" name="区域1_2_1_6_1_1_2_4_1_2_1_4"/>
    <protectedRange sqref="D180" name="区域1_19_1_3_4_3"/>
    <protectedRange sqref="C179" name="区域1_4_2" securityDescriptor=""/>
    <protectedRange sqref="C180" name="区域1_1_1_5_1_1" securityDescriptor=""/>
    <protectedRange sqref="E33:E34" name="区域1_2_1_6_1_1_2_4_1_1_8"/>
    <protectedRange sqref="D26" name="区域1_1_1_4_1_1_1_4_1_2_1_1_3_1_2_2" securityDescriptor=""/>
    <protectedRange sqref="C35 G34" name="区域1_19_1_3_4_3_3_4_1_2_1_3_1_2_2"/>
    <protectedRange sqref="B25" name="区域1_19_1_3_4_3_2_2_4_1_3_2_1_2"/>
    <protectedRange sqref="D24" name="区域1_19_1_3_4_3_3_4_1_2_1_3_1_3"/>
    <protectedRange sqref="E28" name="区域1_1_1_5_1_1_2_4_1_3_1_1_5_1_2" securityDescriptor=""/>
    <protectedRange sqref="C27" name="区域1_2_1_6_1_1_2_4_1_2_1_1_2_1_3_1_1_3_3_1_3"/>
    <protectedRange sqref="C25 C36 E24" name="区域1_1_1_4_1_1_1_4_1_2_1_1_3_1_1" securityDescriptor=""/>
    <protectedRange sqref="D39" name="区域1_20_1_1_1_3_1_1"/>
    <protectedRange sqref="C38" name="区域1_4_2_1_4_1_2_1_2_3_1_2_2" securityDescriptor=""/>
    <protectedRange sqref="C39" name="区域1_4_2_1_4_1_2_1_2_3_1_2_1_1" securityDescriptor=""/>
    <protectedRange sqref="C64" name="区域1_1_1_4_1_2_3" securityDescriptor=""/>
    <protectedRange sqref="F64" name="区域1_5_3_2_2" securityDescriptor=""/>
    <protectedRange sqref="E63" name="区域1_12_2_1_1_2_2_3" securityDescriptor=""/>
    <protectedRange sqref="C105" name="区域1_1_1_4_1_2_1" securityDescriptor=""/>
    <protectedRange sqref="E110" name="区域1_11_1_1_7_2_1" securityDescriptor=""/>
    <protectedRange sqref="E109" name="区域1_15_2_2_2_1" securityDescriptor=""/>
    <protectedRange sqref="E102" name="区域1_12_2_1_1_2_2_1" securityDescriptor=""/>
    <protectedRange sqref="D80" name="区域1_20_1_1_1_3_1"/>
    <protectedRange sqref="C86 G75 G82 G89 E95" name="区域1_2_1_6_1_1_2_4_1_1_1"/>
    <protectedRange sqref="D77 B96 D84 B75" name="区域1_19_1_3_4_1_3_1"/>
    <protectedRange sqref="C83" name="区域1_1_1_5_1_2_2_1" securityDescriptor=""/>
    <protectedRange sqref="C91" name="区域1_1_1_5_1_3_2_1" securityDescriptor=""/>
    <protectedRange sqref="C97" name="区域1_1_1_5_1_4_2_1" securityDescriptor=""/>
    <protectedRange sqref="B141 C142" name="区域1_19_1_3_4_1_2"/>
    <protectedRange sqref="C143" name="区域1_1_1_4_1_2_1_1_2"/>
    <protectedRange sqref="G140" name="区域1_2_1_6_1_1_1_2_1_2"/>
    <protectedRange sqref="D141" name="区域1_2_1_6_1_1_2_6_1_2"/>
    <protectedRange sqref="D149" name="区域1_19_1_3_5_1_2"/>
    <protectedRange sqref="C148" name="区域1_4_2_1_1_1_2"/>
    <protectedRange sqref="C149" name="区域1_1_1_5_1_1_1_2"/>
    <protectedRange sqref="D147 C146 E148" name="区域1_2_1_6_1_1_2_7_1_2"/>
    <protectedRange sqref="G128" name="区域1_2_1_6_1_1_2_4_1_2_1_2_2"/>
    <protectedRange sqref="B129" name="区域1_19_1_3_4_5"/>
    <protectedRange sqref="C131" name="区域1_1_1_4_1_4" securityDescriptor=""/>
    <protectedRange sqref="C134 B135" name="区域1_2_1_6_1_1_2_4_1_2_1_3_2"/>
    <protectedRange sqref="C137 D136" name="区域1_19_1_3_4_2_2"/>
    <protectedRange sqref="C138" name="区域1_1_1_5_1_3" securityDescriptor=""/>
    <protectedRange sqref="D172 B171 G173" name="区域1_2_1_6_1_1_2_4_1_2_1_4_2"/>
    <protectedRange sqref="C174" name="区域1_19_1_3_4_3_2"/>
    <protectedRange sqref="C175" name="区域1_1_1_4_1_1_2" securityDescriptor=""/>
    <protectedRange sqref="C173" name="区域1_4_2_1_4_1_2_1_2_3_1_2_2_2" securityDescriptor=""/>
  </protectedRanges>
  <mergeCells count="1">
    <mergeCell ref="A1:J1"/>
  </mergeCells>
  <phoneticPr fontId="20" type="noConversion"/>
  <conditionalFormatting sqref="M3:M192">
    <cfRule type="cellIs" dxfId="88" priority="113" stopIfTrue="1" operator="notBetween">
      <formula>0</formula>
      <formula>5</formula>
    </cfRule>
  </conditionalFormatting>
  <conditionalFormatting sqref="A2 A192:A194 A249:A1048576 A117:A118 A125">
    <cfRule type="expression" dxfId="87" priority="114" stopIfTrue="1">
      <formula>NOT(ISERROR(SEARCH("“六”or“日”",A2)))</formula>
    </cfRule>
    <cfRule type="expression" dxfId="86" priority="115" stopIfTrue="1">
      <formula>"mod（$A:$J，7）=0"</formula>
    </cfRule>
  </conditionalFormatting>
  <conditionalFormatting sqref="A140:A149 A156 A162 A182:A185">
    <cfRule type="expression" dxfId="85" priority="111" stopIfTrue="1">
      <formula>NOT(ISERROR(SEARCH("“六”or“日”",A140)))</formula>
    </cfRule>
    <cfRule type="expression" dxfId="84" priority="112" stopIfTrue="1">
      <formula>"mod（$A:$J，7）=0"</formula>
    </cfRule>
  </conditionalFormatting>
  <conditionalFormatting sqref="A150">
    <cfRule type="expression" dxfId="83" priority="109" stopIfTrue="1">
      <formula>NOT(ISERROR(SEARCH("“六”or“日”",A150)))</formula>
    </cfRule>
    <cfRule type="expression" dxfId="82" priority="110" stopIfTrue="1">
      <formula>"mod（$A:$J，7）=0"</formula>
    </cfRule>
  </conditionalFormatting>
  <conditionalFormatting sqref="A151:A155">
    <cfRule type="containsText" dxfId="81" priority="103" operator="containsText" text="“六”or“日”">
      <formula>NOT(ISERROR(SEARCH("“六”or“日”",A151)))</formula>
    </cfRule>
    <cfRule type="expression" dxfId="80" priority="104">
      <formula>"mod（$A:$J，7）=0"</formula>
    </cfRule>
  </conditionalFormatting>
  <conditionalFormatting sqref="A157:A161">
    <cfRule type="containsText" dxfId="79" priority="105" operator="containsText" text="“六”or“日”">
      <formula>NOT(ISERROR(SEARCH("“六”or“日”",A157)))</formula>
    </cfRule>
    <cfRule type="expression" dxfId="78" priority="106">
      <formula>"mod（$A:$J，7）=0"</formula>
    </cfRule>
  </conditionalFormatting>
  <conditionalFormatting sqref="A195 A220:A224 A227:A229 A206:A212">
    <cfRule type="expression" dxfId="77" priority="101" stopIfTrue="1">
      <formula>NOT(ISERROR(SEARCH("“六”or“日”",A195)))</formula>
    </cfRule>
    <cfRule type="expression" dxfId="76" priority="102" stopIfTrue="1">
      <formula>"mod（$A:$J，7）=0"</formula>
    </cfRule>
  </conditionalFormatting>
  <conditionalFormatting sqref="A85:A90 A78:A83 A92:A94 A3:A23 A65:A76 A99:A116">
    <cfRule type="expression" dxfId="75" priority="97" stopIfTrue="1">
      <formula>NOT(ISERROR(SEARCH("“六”or“日”",A3)))</formula>
    </cfRule>
    <cfRule type="expression" dxfId="74" priority="98" stopIfTrue="1">
      <formula>"mod（$A:$J，7）=0"</formula>
    </cfRule>
  </conditionalFormatting>
  <conditionalFormatting sqref="A126:A130">
    <cfRule type="expression" dxfId="73" priority="77" stopIfTrue="1">
      <formula>NOT(ISERROR(SEARCH("“六”or“日”",A126)))</formula>
    </cfRule>
    <cfRule type="expression" dxfId="72" priority="78" stopIfTrue="1">
      <formula>"mod（$A:$J，7）=0"</formula>
    </cfRule>
  </conditionalFormatting>
  <conditionalFormatting sqref="A95:A98">
    <cfRule type="expression" dxfId="71" priority="93" stopIfTrue="1">
      <formula>NOT(ISERROR(SEARCH("“六”or“日”",A95)))</formula>
    </cfRule>
    <cfRule type="expression" dxfId="70" priority="94" stopIfTrue="1">
      <formula>"mod（$A:$J，7）=0"</formula>
    </cfRule>
  </conditionalFormatting>
  <conditionalFormatting sqref="A77">
    <cfRule type="expression" dxfId="69" priority="85" stopIfTrue="1">
      <formula>NOT(ISERROR(SEARCH("“六”or“日”",A77)))</formula>
    </cfRule>
    <cfRule type="expression" dxfId="68" priority="86" stopIfTrue="1">
      <formula>"mod（$A:$J，7）=0"</formula>
    </cfRule>
  </conditionalFormatting>
  <conditionalFormatting sqref="A84">
    <cfRule type="expression" dxfId="67" priority="87" stopIfTrue="1">
      <formula>NOT(ISERROR(SEARCH("“六”or“日”",A84)))</formula>
    </cfRule>
    <cfRule type="expression" dxfId="66" priority="88" stopIfTrue="1">
      <formula>"mod（$A:$J，7）=0"</formula>
    </cfRule>
  </conditionalFormatting>
  <conditionalFormatting sqref="A91">
    <cfRule type="expression" dxfId="65" priority="83" stopIfTrue="1">
      <formula>NOT(ISERROR(SEARCH("“六”or“日”",A91)))</formula>
    </cfRule>
    <cfRule type="expression" dxfId="64" priority="84" stopIfTrue="1">
      <formula>"mod（$A:$J，7）=0"</formula>
    </cfRule>
  </conditionalFormatting>
  <conditionalFormatting sqref="A177:A180">
    <cfRule type="expression" dxfId="63" priority="61" stopIfTrue="1">
      <formula>NOT(ISERROR(SEARCH("“六”or“日”",A177)))</formula>
    </cfRule>
    <cfRule type="expression" dxfId="62" priority="62" stopIfTrue="1">
      <formula>"mod（$A:$J，7）=0"</formula>
    </cfRule>
  </conditionalFormatting>
  <conditionalFormatting sqref="A131">
    <cfRule type="expression" dxfId="61" priority="75" stopIfTrue="1">
      <formula>NOT(ISERROR(SEARCH("“六”or“日”",A131)))</formula>
    </cfRule>
    <cfRule type="expression" dxfId="60" priority="76" stopIfTrue="1">
      <formula>"mod（$A:$J，7）=0"</formula>
    </cfRule>
  </conditionalFormatting>
  <conditionalFormatting sqref="A133:A137">
    <cfRule type="expression" dxfId="59" priority="73" stopIfTrue="1">
      <formula>NOT(ISERROR(SEARCH("“六”or“日”",A133)))</formula>
    </cfRule>
    <cfRule type="expression" dxfId="58" priority="74" stopIfTrue="1">
      <formula>"mod（$A:$J，7）=0"</formula>
    </cfRule>
  </conditionalFormatting>
  <conditionalFormatting sqref="A138">
    <cfRule type="expression" dxfId="57" priority="71" stopIfTrue="1">
      <formula>NOT(ISERROR(SEARCH("“六”or“日”",A138)))</formula>
    </cfRule>
    <cfRule type="expression" dxfId="56" priority="72" stopIfTrue="1">
      <formula>"mod（$A:$J，7）=0"</formula>
    </cfRule>
  </conditionalFormatting>
  <conditionalFormatting sqref="A132">
    <cfRule type="expression" dxfId="55" priority="69" stopIfTrue="1">
      <formula>NOT(ISERROR(SEARCH("“六”or“日”",A132)))</formula>
    </cfRule>
    <cfRule type="expression" dxfId="54" priority="70" stopIfTrue="1">
      <formula>"mod（$A:$J，7）=0"</formula>
    </cfRule>
  </conditionalFormatting>
  <conditionalFormatting sqref="A139">
    <cfRule type="expression" dxfId="53" priority="67" stopIfTrue="1">
      <formula>NOT(ISERROR(SEARCH("“六”or“日”",A139)))</formula>
    </cfRule>
    <cfRule type="expression" dxfId="52" priority="68" stopIfTrue="1">
      <formula>"mod（$A:$J，7）=0"</formula>
    </cfRule>
  </conditionalFormatting>
  <conditionalFormatting sqref="A181">
    <cfRule type="expression" dxfId="51" priority="59" stopIfTrue="1">
      <formula>NOT(ISERROR(SEARCH("“六”or“日”",A181)))</formula>
    </cfRule>
    <cfRule type="expression" dxfId="50" priority="60" stopIfTrue="1">
      <formula>"mod（$A:$J，7）=0"</formula>
    </cfRule>
  </conditionalFormatting>
  <conditionalFormatting sqref="A191">
    <cfRule type="expression" dxfId="49" priority="51" stopIfTrue="1">
      <formula>NOT(ISERROR(SEARCH("“六”or“日”",A191)))</formula>
    </cfRule>
    <cfRule type="expression" dxfId="48" priority="52" stopIfTrue="1">
      <formula>"mod（$A:$J，7）=0"</formula>
    </cfRule>
  </conditionalFormatting>
  <conditionalFormatting sqref="A186:A190">
    <cfRule type="expression" dxfId="47" priority="53" stopIfTrue="1">
      <formula>NOT(ISERROR(SEARCH("“六”or“日”",A186)))</formula>
    </cfRule>
    <cfRule type="expression" dxfId="46" priority="54" stopIfTrue="1">
      <formula>"mod（$A:$J，7）=0"</formula>
    </cfRule>
  </conditionalFormatting>
  <conditionalFormatting sqref="A24:A35 A37:A42 A44 A51 A58">
    <cfRule type="expression" dxfId="45" priority="47" stopIfTrue="1">
      <formula>NOT(ISERROR(SEARCH("“六”or“日”",A24)))</formula>
    </cfRule>
    <cfRule type="expression" dxfId="44" priority="48" stopIfTrue="1">
      <formula>"mod（$A:$J，7）=0"</formula>
    </cfRule>
  </conditionalFormatting>
  <conditionalFormatting sqref="A36">
    <cfRule type="expression" dxfId="43" priority="43" stopIfTrue="1">
      <formula>NOT(ISERROR(SEARCH("“六”or“日”",A36)))</formula>
    </cfRule>
    <cfRule type="expression" dxfId="42" priority="44" stopIfTrue="1">
      <formula>"mod（$A:$J，7）=0"</formula>
    </cfRule>
  </conditionalFormatting>
  <conditionalFormatting sqref="A43">
    <cfRule type="expression" dxfId="41" priority="41" stopIfTrue="1">
      <formula>NOT(ISERROR(SEARCH("“六”or“日”",A43)))</formula>
    </cfRule>
    <cfRule type="expression" dxfId="40" priority="42" stopIfTrue="1">
      <formula>"mod（$A:$J，7）=0"</formula>
    </cfRule>
  </conditionalFormatting>
  <conditionalFormatting sqref="A45:A49">
    <cfRule type="expression" dxfId="39" priority="39" stopIfTrue="1">
      <formula>NOT(ISERROR(SEARCH("“六”or“日”",A45)))</formula>
    </cfRule>
    <cfRule type="expression" dxfId="38" priority="40" stopIfTrue="1">
      <formula>"mod（$A:$J，7）=0"</formula>
    </cfRule>
  </conditionalFormatting>
  <conditionalFormatting sqref="A50">
    <cfRule type="expression" dxfId="37" priority="37" stopIfTrue="1">
      <formula>NOT(ISERROR(SEARCH("“六”or“日”",A50)))</formula>
    </cfRule>
    <cfRule type="expression" dxfId="36" priority="38" stopIfTrue="1">
      <formula>"mod（$A:$J，7）=0"</formula>
    </cfRule>
  </conditionalFormatting>
  <conditionalFormatting sqref="A53:A56">
    <cfRule type="expression" dxfId="35" priority="35" stopIfTrue="1">
      <formula>NOT(ISERROR(SEARCH("“六”or“日”",A53)))</formula>
    </cfRule>
    <cfRule type="expression" dxfId="34" priority="36" stopIfTrue="1">
      <formula>"mod（$A:$J，7）=0"</formula>
    </cfRule>
  </conditionalFormatting>
  <conditionalFormatting sqref="A57">
    <cfRule type="expression" dxfId="33" priority="33" stopIfTrue="1">
      <formula>NOT(ISERROR(SEARCH("“六”or“日”",A57)))</formula>
    </cfRule>
    <cfRule type="expression" dxfId="32" priority="34" stopIfTrue="1">
      <formula>"mod（$A:$J，7）=0"</formula>
    </cfRule>
  </conditionalFormatting>
  <conditionalFormatting sqref="A52">
    <cfRule type="expression" dxfId="31" priority="31" stopIfTrue="1">
      <formula>NOT(ISERROR(SEARCH("“六”or“日”",A52)))</formula>
    </cfRule>
    <cfRule type="expression" dxfId="30" priority="32" stopIfTrue="1">
      <formula>"mod（$A:$J，7）=0"</formula>
    </cfRule>
  </conditionalFormatting>
  <conditionalFormatting sqref="B57">
    <cfRule type="expression" dxfId="29" priority="29" stopIfTrue="1">
      <formula>NOT(ISERROR(SEARCH("“六”or“日”",B57)))</formula>
    </cfRule>
    <cfRule type="expression" dxfId="28" priority="30" stopIfTrue="1">
      <formula>"mod（$A:$J，7）=0"</formula>
    </cfRule>
  </conditionalFormatting>
  <conditionalFormatting sqref="A60:A63">
    <cfRule type="expression" dxfId="27" priority="27" stopIfTrue="1">
      <formula>NOT(ISERROR(SEARCH("“六”or“日”",A60)))</formula>
    </cfRule>
    <cfRule type="expression" dxfId="26" priority="28" stopIfTrue="1">
      <formula>"mod（$A:$J，7）=0"</formula>
    </cfRule>
  </conditionalFormatting>
  <conditionalFormatting sqref="A64">
    <cfRule type="expression" dxfId="25" priority="25" stopIfTrue="1">
      <formula>NOT(ISERROR(SEARCH("“六”or“日”",A64)))</formula>
    </cfRule>
    <cfRule type="expression" dxfId="24" priority="26" stopIfTrue="1">
      <formula>"mod（$A:$J，7）=0"</formula>
    </cfRule>
  </conditionalFormatting>
  <conditionalFormatting sqref="A59">
    <cfRule type="expression" dxfId="23" priority="23" stopIfTrue="1">
      <formula>NOT(ISERROR(SEARCH("“六”or“日”",A59)))</formula>
    </cfRule>
    <cfRule type="expression" dxfId="22" priority="24" stopIfTrue="1">
      <formula>"mod（$A:$J，7）=0"</formula>
    </cfRule>
  </conditionalFormatting>
  <conditionalFormatting sqref="B105">
    <cfRule type="expression" dxfId="21" priority="21" stopIfTrue="1">
      <formula>NOT(ISERROR(SEARCH("“六”or“日”",B105)))</formula>
    </cfRule>
    <cfRule type="expression" dxfId="20" priority="22" stopIfTrue="1">
      <formula>"mod（$A:$J，7）=0"</formula>
    </cfRule>
  </conditionalFormatting>
  <conditionalFormatting sqref="B86">
    <cfRule type="expression" dxfId="19" priority="19" stopIfTrue="1">
      <formula>NOT(ISERROR(SEARCH("“六”or“日”",B86)))</formula>
    </cfRule>
    <cfRule type="expression" dxfId="18" priority="20" stopIfTrue="1">
      <formula>"mod（$A:$J，7）=0"</formula>
    </cfRule>
  </conditionalFormatting>
  <conditionalFormatting sqref="B88">
    <cfRule type="expression" dxfId="17" priority="17" stopIfTrue="1">
      <formula>NOT(ISERROR(SEARCH("“六”or“日”",B88)))</formula>
    </cfRule>
    <cfRule type="expression" dxfId="16" priority="18" stopIfTrue="1">
      <formula>"mod（$A:$J，7）=0"</formula>
    </cfRule>
  </conditionalFormatting>
  <conditionalFormatting sqref="A119:A123">
    <cfRule type="expression" dxfId="15" priority="15" stopIfTrue="1">
      <formula>NOT(ISERROR(SEARCH("“六”or“日”",A119)))</formula>
    </cfRule>
    <cfRule type="expression" dxfId="14" priority="16" stopIfTrue="1">
      <formula>"mod（$A:$J，7）=0"</formula>
    </cfRule>
  </conditionalFormatting>
  <conditionalFormatting sqref="A124">
    <cfRule type="expression" dxfId="13" priority="13" stopIfTrue="1">
      <formula>NOT(ISERROR(SEARCH("“六”or“日”",A124)))</formula>
    </cfRule>
    <cfRule type="expression" dxfId="12" priority="14" stopIfTrue="1">
      <formula>"mod（$A:$J，7）=0"</formula>
    </cfRule>
  </conditionalFormatting>
  <conditionalFormatting sqref="A168">
    <cfRule type="expression" dxfId="11" priority="9" stopIfTrue="1">
      <formula>NOT(ISERROR(SEARCH("“六”or“日”",A168)))</formula>
    </cfRule>
    <cfRule type="expression" dxfId="10" priority="10" stopIfTrue="1">
      <formula>"mod（$A:$J，7）=0"</formula>
    </cfRule>
  </conditionalFormatting>
  <conditionalFormatting sqref="A163:A167">
    <cfRule type="expression" dxfId="9" priority="11" stopIfTrue="1">
      <formula>NOT(ISERROR(SEARCH("“六”or“日”",A163)))</formula>
    </cfRule>
    <cfRule type="expression" dxfId="8" priority="12" stopIfTrue="1">
      <formula>"mod（$A:$J，7）=0"</formula>
    </cfRule>
  </conditionalFormatting>
  <conditionalFormatting sqref="A169">
    <cfRule type="expression" dxfId="7" priority="7" stopIfTrue="1">
      <formula>NOT(ISERROR(SEARCH("“六”or“日”",A169)))</formula>
    </cfRule>
    <cfRule type="expression" dxfId="6" priority="8" stopIfTrue="1">
      <formula>"mod（$A:$J，7）=0"</formula>
    </cfRule>
  </conditionalFormatting>
  <conditionalFormatting sqref="A175">
    <cfRule type="expression" dxfId="5" priority="3" stopIfTrue="1">
      <formula>NOT(ISERROR(SEARCH("“六”or“日”",A175)))</formula>
    </cfRule>
    <cfRule type="expression" dxfId="4" priority="4" stopIfTrue="1">
      <formula>"mod（$A:$J，7）=0"</formula>
    </cfRule>
  </conditionalFormatting>
  <conditionalFormatting sqref="A170:A174">
    <cfRule type="expression" dxfId="3" priority="5" stopIfTrue="1">
      <formula>NOT(ISERROR(SEARCH("“六”or“日”",A170)))</formula>
    </cfRule>
    <cfRule type="expression" dxfId="2" priority="6" stopIfTrue="1">
      <formula>"mod（$A:$J，7）=0"</formula>
    </cfRule>
  </conditionalFormatting>
  <conditionalFormatting sqref="A176">
    <cfRule type="expression" dxfId="1" priority="1" stopIfTrue="1">
      <formula>NOT(ISERROR(SEARCH("“六”or“日”",A176)))</formula>
    </cfRule>
    <cfRule type="expression" dxfId="0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4"/>
  <sheetViews>
    <sheetView workbookViewId="0">
      <selection activeCell="K36" sqref="K36"/>
    </sheetView>
  </sheetViews>
  <sheetFormatPr defaultColWidth="9" defaultRowHeight="13.5"/>
  <cols>
    <col min="1" max="3" width="13.5" customWidth="1"/>
    <col min="7" max="7" width="13.5" customWidth="1"/>
    <col min="12" max="12" width="9.5" customWidth="1"/>
  </cols>
  <sheetData>
    <row r="1" spans="1:12">
      <c r="B1" t="str">
        <f>课表自动生成!L1</f>
        <v>7月</v>
      </c>
      <c r="D1" t="str">
        <f ca="1">INDIRECT($B$1&amp;"!O:O")</f>
        <v>学生姓名</v>
      </c>
    </row>
    <row r="2" spans="1:12">
      <c r="A2" s="1">
        <f t="shared" ref="A2" ca="1" si="0">INDIRECT($B$1&amp;"!A:A")</f>
        <v>42552</v>
      </c>
      <c r="B2" s="2">
        <f ca="1">LEN(A2)</f>
        <v>5</v>
      </c>
      <c r="C2" s="1">
        <f ca="1">IF(B2&lt;7,A2)</f>
        <v>42552</v>
      </c>
      <c r="D2" t="str">
        <f t="shared" ref="D2" ca="1" si="1">INDIRECT($B$1&amp;"!O:O")</f>
        <v>吴超</v>
      </c>
      <c r="E2" t="str">
        <f ca="1">TEXT(C2,"m月d日")</f>
        <v>7月1日</v>
      </c>
      <c r="F2" t="str">
        <f ca="1">TEXT(C2,"aaaa;@")</f>
        <v>星期五</v>
      </c>
      <c r="G2" s="1">
        <f t="shared" ref="G2" ca="1" si="2">INDIRECT($B$1&amp;"!A:A")</f>
        <v>42552</v>
      </c>
      <c r="H2" s="1" t="str">
        <f ca="1">C2&amp;A2</f>
        <v>4255242552</v>
      </c>
      <c r="J2" s="3" t="str">
        <f>TEXT($B$1&amp;"1日","aaaa;@")</f>
        <v>星期五</v>
      </c>
      <c r="K2">
        <v>1</v>
      </c>
      <c r="L2" t="str">
        <f>TEXT((LEFT($B$1,1)+1)&amp;"月1日","aaaa;@")</f>
        <v>星期一</v>
      </c>
    </row>
    <row r="3" spans="1:12">
      <c r="A3" s="1" t="str">
        <f t="shared" ref="A3" ca="1" si="3">INDIRECT($B$1&amp;"!A:A")</f>
        <v>8:00-10:00</v>
      </c>
      <c r="B3" s="2">
        <f t="shared" ref="B3" ca="1" si="4">LEN(A3)</f>
        <v>10</v>
      </c>
      <c r="C3" s="1">
        <f ca="1">IF(B3&lt;7,A3,C2)</f>
        <v>42552</v>
      </c>
      <c r="D3" t="str">
        <f t="shared" ref="D3" ca="1" si="5">INDIRECT($B$1&amp;"!O:O")</f>
        <v/>
      </c>
      <c r="E3" t="str">
        <f t="shared" ref="E3" ca="1" si="6">TEXT(C3,"m月d日")</f>
        <v>7月1日</v>
      </c>
      <c r="F3" t="str">
        <f ca="1">TEXT(C3,"aaaa;@")</f>
        <v>星期五</v>
      </c>
      <c r="G3" s="1" t="str">
        <f t="shared" ref="G3" ca="1" si="7">INDIRECT($B$1&amp;"!A:A")</f>
        <v>8:00-10:00</v>
      </c>
      <c r="H3" s="1" t="str">
        <f t="shared" ref="H3" ca="1" si="8">C3&amp;A3</f>
        <v>425528:00-10:00</v>
      </c>
      <c r="I3" t="str">
        <f t="shared" ref="I3" ca="1" si="9">INDIRECT($B$1&amp;"!O:O")</f>
        <v/>
      </c>
      <c r="J3" s="3" t="str">
        <f>TEXT($B$1&amp;"2日","aaaa;@")</f>
        <v>星期六</v>
      </c>
      <c r="K3">
        <v>2</v>
      </c>
      <c r="L3" s="4">
        <f ca="1">DATE(YEAR(A2),(MONTH(A2)+1),1)</f>
        <v>42583</v>
      </c>
    </row>
    <row r="4" spans="1:12">
      <c r="A4" s="1" t="str">
        <f t="shared" ref="A4" ca="1" si="10">INDIRECT($B$1&amp;"!A:A")</f>
        <v>10:00-12:00</v>
      </c>
      <c r="B4" s="2">
        <f t="shared" ref="B4" ca="1" si="11">LEN(A4)</f>
        <v>11</v>
      </c>
      <c r="C4" s="1">
        <f t="shared" ref="C4" ca="1" si="12">IF(B4&lt;7,A4,C3)</f>
        <v>42552</v>
      </c>
      <c r="D4" t="str">
        <f t="shared" ref="D4" ca="1" si="13">INDIRECT($B$1&amp;"!O:O")</f>
        <v/>
      </c>
      <c r="E4" t="str">
        <f t="shared" ref="E4" ca="1" si="14">TEXT(C4,"m月d日")</f>
        <v>7月1日</v>
      </c>
      <c r="F4" t="str">
        <f t="shared" ref="F4" ca="1" si="15">TEXT(C4,"aaaa;@")</f>
        <v>星期五</v>
      </c>
      <c r="G4" s="1" t="str">
        <f t="shared" ref="G4" ca="1" si="16">INDIRECT($B$1&amp;"!A:A")</f>
        <v>10:00-12:00</v>
      </c>
      <c r="H4" s="1" t="str">
        <f t="shared" ref="H4" ca="1" si="17">C4&amp;A4</f>
        <v>4255210:00-12:00</v>
      </c>
      <c r="I4" t="str">
        <f t="shared" ref="I4" ca="1" si="18">INDIRECT($B$1&amp;"!O:O")</f>
        <v/>
      </c>
      <c r="J4" s="3" t="str">
        <f>TEXT($B$1&amp;"3日","aaaa;@")</f>
        <v>星期日</v>
      </c>
      <c r="K4">
        <v>3</v>
      </c>
      <c r="L4">
        <f ca="1">L3-A2</f>
        <v>31</v>
      </c>
    </row>
    <row r="5" spans="1:12">
      <c r="A5" s="1" t="str">
        <f t="shared" ref="A5:A34" ca="1" si="19">INDIRECT($B$1&amp;"!A:A")</f>
        <v>14:00-16:00</v>
      </c>
      <c r="B5" s="2">
        <f t="shared" ref="B5" ca="1" si="20">LEN(A5)</f>
        <v>11</v>
      </c>
      <c r="C5" s="1">
        <f t="shared" ref="C5" ca="1" si="21">IF(B5&lt;7,A5,C4)</f>
        <v>42552</v>
      </c>
      <c r="D5" t="str">
        <f t="shared" ref="D5:D34" ca="1" si="22">INDIRECT($B$1&amp;"!O:O")</f>
        <v/>
      </c>
      <c r="E5" t="str">
        <f t="shared" ref="E5" ca="1" si="23">TEXT(C5,"m月d日")</f>
        <v>7月1日</v>
      </c>
      <c r="F5" t="str">
        <f t="shared" ref="F5" ca="1" si="24">TEXT(C5,"aaaa;@")</f>
        <v>星期五</v>
      </c>
      <c r="G5" s="1" t="str">
        <f t="shared" ref="G5:G34" ca="1" si="25">INDIRECT($B$1&amp;"!A:A")</f>
        <v>14:00-16:00</v>
      </c>
      <c r="H5" s="1" t="str">
        <f t="shared" ref="H5" ca="1" si="26">C5&amp;A5</f>
        <v>4255214:00-16:00</v>
      </c>
      <c r="I5" t="str">
        <f t="shared" ref="I5" ca="1" si="27">INDIRECT($B$1&amp;"!O:O")</f>
        <v/>
      </c>
      <c r="J5" s="3" t="str">
        <f>TEXT($B$1&amp;"4日","aaaa;@")</f>
        <v>星期一</v>
      </c>
      <c r="K5">
        <v>4</v>
      </c>
    </row>
    <row r="6" spans="1:12">
      <c r="A6" s="1" t="str">
        <f t="shared" ca="1" si="19"/>
        <v>16:00-18:00</v>
      </c>
      <c r="B6" s="2">
        <f t="shared" ref="B6:B35" ca="1" si="28">LEN(A6)</f>
        <v>11</v>
      </c>
      <c r="C6" s="1">
        <f t="shared" ref="C6" ca="1" si="29">IF(B6&lt;7,A6,C5)</f>
        <v>42552</v>
      </c>
      <c r="D6" t="str">
        <f t="shared" ca="1" si="22"/>
        <v/>
      </c>
      <c r="E6" t="str">
        <f t="shared" ref="E6:E35" ca="1" si="30">TEXT(C6,"m月d日")</f>
        <v>7月1日</v>
      </c>
      <c r="F6" t="str">
        <f t="shared" ref="F6" ca="1" si="31">TEXT(C6,"aaaa;@")</f>
        <v>星期五</v>
      </c>
      <c r="G6" s="1" t="str">
        <f t="shared" ca="1" si="25"/>
        <v>16:00-18:00</v>
      </c>
      <c r="H6" s="1" t="str">
        <f t="shared" ref="H6:H35" ca="1" si="32">C6&amp;A6</f>
        <v>4255216:00-18:00</v>
      </c>
      <c r="I6" t="str">
        <f t="shared" ref="I6:I35" ca="1" si="33">INDIRECT($B$1&amp;"!O:O")</f>
        <v/>
      </c>
      <c r="J6" s="3" t="str">
        <f>TEXT($B$1&amp;"5日","aaaa;@")</f>
        <v>星期二</v>
      </c>
      <c r="K6">
        <v>5</v>
      </c>
    </row>
    <row r="7" spans="1:12">
      <c r="A7" s="1" t="str">
        <f t="shared" ca="1" si="19"/>
        <v>17:00-19:00</v>
      </c>
      <c r="B7" s="2">
        <f t="shared" ca="1" si="28"/>
        <v>11</v>
      </c>
      <c r="C7" s="1">
        <f t="shared" ref="C7:C36" ca="1" si="34">IF(B7&lt;7,A7,C6)</f>
        <v>42552</v>
      </c>
      <c r="D7" t="str">
        <f t="shared" ca="1" si="22"/>
        <v/>
      </c>
      <c r="E7" t="str">
        <f t="shared" ca="1" si="30"/>
        <v>7月1日</v>
      </c>
      <c r="F7" t="str">
        <f t="shared" ref="F7:F36" ca="1" si="35">TEXT(C7,"aaaa;@")</f>
        <v>星期五</v>
      </c>
      <c r="G7" s="1" t="str">
        <f t="shared" ca="1" si="25"/>
        <v>17:00-19:00</v>
      </c>
      <c r="H7" s="1" t="str">
        <f t="shared" ca="1" si="32"/>
        <v>4255217:00-19:00</v>
      </c>
      <c r="I7" t="str">
        <f t="shared" ca="1" si="33"/>
        <v/>
      </c>
      <c r="J7" s="3" t="str">
        <f>TEXT($B$1&amp;"6日","aaaa;@")</f>
        <v>星期三</v>
      </c>
      <c r="K7">
        <v>6</v>
      </c>
    </row>
    <row r="8" spans="1:12">
      <c r="A8" s="1" t="str">
        <f t="shared" ca="1" si="19"/>
        <v>19:00-21:00</v>
      </c>
      <c r="B8" s="2">
        <f t="shared" ca="1" si="28"/>
        <v>11</v>
      </c>
      <c r="C8" s="1">
        <f t="shared" ca="1" si="34"/>
        <v>42552</v>
      </c>
      <c r="D8" t="str">
        <f t="shared" ca="1" si="22"/>
        <v/>
      </c>
      <c r="E8" t="str">
        <f t="shared" ca="1" si="30"/>
        <v>7月1日</v>
      </c>
      <c r="F8" t="str">
        <f t="shared" ca="1" si="35"/>
        <v>星期五</v>
      </c>
      <c r="G8" s="1" t="str">
        <f t="shared" ca="1" si="25"/>
        <v>19:00-21:00</v>
      </c>
      <c r="H8" s="1" t="str">
        <f t="shared" ca="1" si="32"/>
        <v>4255219:00-21:00</v>
      </c>
      <c r="I8" t="str">
        <f t="shared" ca="1" si="33"/>
        <v/>
      </c>
      <c r="J8" s="3" t="str">
        <f>TEXT($B$1&amp;"7日","aaaa;@")</f>
        <v>星期四</v>
      </c>
      <c r="K8">
        <v>7</v>
      </c>
    </row>
    <row r="9" spans="1:12">
      <c r="A9" s="1">
        <f t="shared" ca="1" si="19"/>
        <v>42553</v>
      </c>
      <c r="B9" s="2">
        <f t="shared" ca="1" si="28"/>
        <v>5</v>
      </c>
      <c r="C9" s="1">
        <f t="shared" ca="1" si="34"/>
        <v>42553</v>
      </c>
      <c r="D9" t="str">
        <f t="shared" ca="1" si="22"/>
        <v/>
      </c>
      <c r="E9" t="str">
        <f t="shared" ca="1" si="30"/>
        <v>7月2日</v>
      </c>
      <c r="F9" t="str">
        <f t="shared" ca="1" si="35"/>
        <v>星期六</v>
      </c>
      <c r="G9" s="1">
        <f t="shared" ca="1" si="25"/>
        <v>42553</v>
      </c>
      <c r="H9" s="1" t="str">
        <f t="shared" ca="1" si="32"/>
        <v>4255342553</v>
      </c>
      <c r="I9" t="str">
        <f t="shared" ca="1" si="33"/>
        <v/>
      </c>
    </row>
    <row r="10" spans="1:12">
      <c r="A10" s="1" t="str">
        <f t="shared" ca="1" si="19"/>
        <v>8:00-10:00</v>
      </c>
      <c r="B10" s="2">
        <f t="shared" ca="1" si="28"/>
        <v>10</v>
      </c>
      <c r="C10" s="1">
        <f t="shared" ca="1" si="34"/>
        <v>42553</v>
      </c>
      <c r="D10" t="str">
        <f t="shared" ca="1" si="22"/>
        <v/>
      </c>
      <c r="E10" t="str">
        <f t="shared" ca="1" si="30"/>
        <v>7月2日</v>
      </c>
      <c r="F10" t="str">
        <f t="shared" ca="1" si="35"/>
        <v>星期六</v>
      </c>
      <c r="G10" s="1" t="str">
        <f t="shared" ca="1" si="25"/>
        <v>8:00-10:00</v>
      </c>
      <c r="H10" s="1" t="str">
        <f t="shared" ca="1" si="32"/>
        <v>425538:00-10:00</v>
      </c>
      <c r="I10" t="str">
        <f t="shared" ca="1" si="33"/>
        <v/>
      </c>
    </row>
    <row r="11" spans="1:12">
      <c r="A11" s="1" t="str">
        <f t="shared" ca="1" si="19"/>
        <v>10:00-12:00</v>
      </c>
      <c r="B11" s="2">
        <f t="shared" ca="1" si="28"/>
        <v>11</v>
      </c>
      <c r="C11" s="1">
        <f t="shared" ca="1" si="34"/>
        <v>42553</v>
      </c>
      <c r="D11" t="str">
        <f t="shared" ca="1" si="22"/>
        <v/>
      </c>
      <c r="E11" t="str">
        <f t="shared" ca="1" si="30"/>
        <v>7月2日</v>
      </c>
      <c r="F11" t="str">
        <f t="shared" ca="1" si="35"/>
        <v>星期六</v>
      </c>
      <c r="G11" s="1" t="str">
        <f t="shared" ca="1" si="25"/>
        <v>10:00-12:00</v>
      </c>
      <c r="H11" s="1" t="str">
        <f t="shared" ca="1" si="32"/>
        <v>4255310:00-12:00</v>
      </c>
      <c r="I11" t="str">
        <f t="shared" ca="1" si="33"/>
        <v/>
      </c>
    </row>
    <row r="12" spans="1:12">
      <c r="A12" s="1" t="str">
        <f t="shared" ca="1" si="19"/>
        <v>14:00-16:00</v>
      </c>
      <c r="B12" s="2">
        <f t="shared" ca="1" si="28"/>
        <v>11</v>
      </c>
      <c r="C12" s="1">
        <f t="shared" ca="1" si="34"/>
        <v>42553</v>
      </c>
      <c r="D12" t="str">
        <f t="shared" ca="1" si="22"/>
        <v/>
      </c>
      <c r="E12" t="str">
        <f t="shared" ca="1" si="30"/>
        <v>7月2日</v>
      </c>
      <c r="F12" t="str">
        <f t="shared" ca="1" si="35"/>
        <v>星期六</v>
      </c>
      <c r="G12" s="1" t="str">
        <f t="shared" ca="1" si="25"/>
        <v>14:00-16:00</v>
      </c>
      <c r="H12" s="1" t="str">
        <f t="shared" ca="1" si="32"/>
        <v>4255314:00-16:00</v>
      </c>
      <c r="I12" t="str">
        <f t="shared" ca="1" si="33"/>
        <v/>
      </c>
    </row>
    <row r="13" spans="1:12">
      <c r="A13" s="1" t="str">
        <f t="shared" ca="1" si="19"/>
        <v>16:00-18:00</v>
      </c>
      <c r="B13" s="2">
        <f t="shared" ca="1" si="28"/>
        <v>11</v>
      </c>
      <c r="C13" s="1">
        <f t="shared" ca="1" si="34"/>
        <v>42553</v>
      </c>
      <c r="D13" t="str">
        <f t="shared" ca="1" si="22"/>
        <v/>
      </c>
      <c r="E13" t="str">
        <f t="shared" ca="1" si="30"/>
        <v>7月2日</v>
      </c>
      <c r="F13" t="str">
        <f t="shared" ca="1" si="35"/>
        <v>星期六</v>
      </c>
      <c r="G13" s="1" t="str">
        <f t="shared" ca="1" si="25"/>
        <v>16:00-18:00</v>
      </c>
      <c r="H13" s="1" t="str">
        <f t="shared" ca="1" si="32"/>
        <v>4255316:00-18:00</v>
      </c>
      <c r="I13" t="str">
        <f t="shared" ca="1" si="33"/>
        <v/>
      </c>
    </row>
    <row r="14" spans="1:12">
      <c r="A14" s="1" t="str">
        <f t="shared" ca="1" si="19"/>
        <v>17:00-19:00</v>
      </c>
      <c r="B14" s="2">
        <f t="shared" ca="1" si="28"/>
        <v>11</v>
      </c>
      <c r="C14" s="1">
        <f t="shared" ca="1" si="34"/>
        <v>42553</v>
      </c>
      <c r="D14" t="str">
        <f t="shared" ca="1" si="22"/>
        <v/>
      </c>
      <c r="E14" t="str">
        <f t="shared" ca="1" si="30"/>
        <v>7月2日</v>
      </c>
      <c r="F14" t="str">
        <f t="shared" ca="1" si="35"/>
        <v>星期六</v>
      </c>
      <c r="G14" s="1" t="str">
        <f t="shared" ca="1" si="25"/>
        <v>17:00-19:00</v>
      </c>
      <c r="H14" s="1" t="str">
        <f t="shared" ca="1" si="32"/>
        <v>4255317:00-19:00</v>
      </c>
      <c r="I14" t="str">
        <f t="shared" ca="1" si="33"/>
        <v/>
      </c>
    </row>
    <row r="15" spans="1:12">
      <c r="A15" s="1" t="str">
        <f t="shared" ca="1" si="19"/>
        <v>19:00-21:00</v>
      </c>
      <c r="B15" s="2">
        <f t="shared" ca="1" si="28"/>
        <v>11</v>
      </c>
      <c r="C15" s="1">
        <f t="shared" ca="1" si="34"/>
        <v>42553</v>
      </c>
      <c r="D15" t="str">
        <f t="shared" ca="1" si="22"/>
        <v/>
      </c>
      <c r="E15" t="str">
        <f t="shared" ca="1" si="30"/>
        <v>7月2日</v>
      </c>
      <c r="F15" t="str">
        <f t="shared" ca="1" si="35"/>
        <v>星期六</v>
      </c>
      <c r="G15" s="1" t="str">
        <f t="shared" ca="1" si="25"/>
        <v>19:00-21:00</v>
      </c>
      <c r="H15" s="1" t="str">
        <f t="shared" ca="1" si="32"/>
        <v>4255319:00-21:00</v>
      </c>
      <c r="I15" t="str">
        <f t="shared" ca="1" si="33"/>
        <v/>
      </c>
    </row>
    <row r="16" spans="1:12">
      <c r="A16" s="1">
        <f t="shared" ca="1" si="19"/>
        <v>42554</v>
      </c>
      <c r="B16" s="2">
        <f t="shared" ca="1" si="28"/>
        <v>5</v>
      </c>
      <c r="C16" s="1">
        <f t="shared" ca="1" si="34"/>
        <v>42554</v>
      </c>
      <c r="D16" t="str">
        <f t="shared" ca="1" si="22"/>
        <v/>
      </c>
      <c r="E16" t="str">
        <f t="shared" ca="1" si="30"/>
        <v>7月3日</v>
      </c>
      <c r="F16" t="str">
        <f t="shared" ca="1" si="35"/>
        <v>星期日</v>
      </c>
      <c r="G16" s="1">
        <f t="shared" ca="1" si="25"/>
        <v>42554</v>
      </c>
      <c r="H16" s="1" t="str">
        <f t="shared" ca="1" si="32"/>
        <v>4255442554</v>
      </c>
      <c r="I16" t="str">
        <f t="shared" ca="1" si="33"/>
        <v/>
      </c>
    </row>
    <row r="17" spans="1:9">
      <c r="A17" s="1" t="str">
        <f t="shared" ca="1" si="19"/>
        <v>8:00-10:00</v>
      </c>
      <c r="B17" s="2">
        <f t="shared" ca="1" si="28"/>
        <v>10</v>
      </c>
      <c r="C17" s="1">
        <f t="shared" ca="1" si="34"/>
        <v>42554</v>
      </c>
      <c r="D17" t="str">
        <f t="shared" ca="1" si="22"/>
        <v/>
      </c>
      <c r="E17" t="str">
        <f t="shared" ca="1" si="30"/>
        <v>7月3日</v>
      </c>
      <c r="F17" t="str">
        <f t="shared" ca="1" si="35"/>
        <v>星期日</v>
      </c>
      <c r="G17" s="1" t="str">
        <f t="shared" ca="1" si="25"/>
        <v>8:00-10:00</v>
      </c>
      <c r="H17" s="1" t="str">
        <f t="shared" ca="1" si="32"/>
        <v>425548:00-10:00</v>
      </c>
      <c r="I17" t="str">
        <f t="shared" ca="1" si="33"/>
        <v/>
      </c>
    </row>
    <row r="18" spans="1:9">
      <c r="A18" s="1" t="str">
        <f t="shared" ca="1" si="19"/>
        <v>10:00-12:00</v>
      </c>
      <c r="B18" s="2">
        <f t="shared" ca="1" si="28"/>
        <v>11</v>
      </c>
      <c r="C18" s="1">
        <f t="shared" ca="1" si="34"/>
        <v>42554</v>
      </c>
      <c r="D18" t="str">
        <f t="shared" ca="1" si="22"/>
        <v/>
      </c>
      <c r="E18" t="str">
        <f t="shared" ca="1" si="30"/>
        <v>7月3日</v>
      </c>
      <c r="F18" t="str">
        <f t="shared" ca="1" si="35"/>
        <v>星期日</v>
      </c>
      <c r="G18" s="1" t="str">
        <f t="shared" ca="1" si="25"/>
        <v>10:00-12:00</v>
      </c>
      <c r="H18" s="1" t="str">
        <f t="shared" ca="1" si="32"/>
        <v>4255410:00-12:00</v>
      </c>
      <c r="I18" t="str">
        <f t="shared" ca="1" si="33"/>
        <v/>
      </c>
    </row>
    <row r="19" spans="1:9">
      <c r="A19" s="1" t="str">
        <f t="shared" ca="1" si="19"/>
        <v>14:00-16:00</v>
      </c>
      <c r="B19" s="2">
        <f t="shared" ca="1" si="28"/>
        <v>11</v>
      </c>
      <c r="C19" s="1">
        <f t="shared" ca="1" si="34"/>
        <v>42554</v>
      </c>
      <c r="D19" t="str">
        <f t="shared" ca="1" si="22"/>
        <v>化学</v>
      </c>
      <c r="E19" t="str">
        <f t="shared" ca="1" si="30"/>
        <v>7月3日</v>
      </c>
      <c r="F19" t="str">
        <f t="shared" ca="1" si="35"/>
        <v>星期日</v>
      </c>
      <c r="G19" s="1" t="str">
        <f t="shared" ca="1" si="25"/>
        <v>14:00-16:00</v>
      </c>
      <c r="H19" s="1" t="str">
        <f t="shared" ca="1" si="32"/>
        <v>4255414:00-16:00</v>
      </c>
      <c r="I19" t="str">
        <f t="shared" ca="1" si="33"/>
        <v>化学</v>
      </c>
    </row>
    <row r="20" spans="1:9">
      <c r="A20" s="1" t="str">
        <f t="shared" ca="1" si="19"/>
        <v>16:00-18:00</v>
      </c>
      <c r="B20" s="2">
        <f t="shared" ca="1" si="28"/>
        <v>11</v>
      </c>
      <c r="C20" s="1">
        <f t="shared" ca="1" si="34"/>
        <v>42554</v>
      </c>
      <c r="D20" t="str">
        <f t="shared" ca="1" si="22"/>
        <v>数学</v>
      </c>
      <c r="E20" t="str">
        <f t="shared" ca="1" si="30"/>
        <v>7月3日</v>
      </c>
      <c r="F20" t="str">
        <f t="shared" ca="1" si="35"/>
        <v>星期日</v>
      </c>
      <c r="G20" s="1" t="str">
        <f t="shared" ca="1" si="25"/>
        <v>16:00-18:00</v>
      </c>
      <c r="H20" s="1" t="str">
        <f t="shared" ca="1" si="32"/>
        <v>4255416:00-18:00</v>
      </c>
      <c r="I20" t="str">
        <f t="shared" ca="1" si="33"/>
        <v>数学</v>
      </c>
    </row>
    <row r="21" spans="1:9">
      <c r="A21" s="1" t="str">
        <f t="shared" ca="1" si="19"/>
        <v>17:00-19:00</v>
      </c>
      <c r="B21" s="2">
        <f t="shared" ca="1" si="28"/>
        <v>11</v>
      </c>
      <c r="C21" s="1">
        <f t="shared" ca="1" si="34"/>
        <v>42554</v>
      </c>
      <c r="D21" t="str">
        <f t="shared" ca="1" si="22"/>
        <v/>
      </c>
      <c r="E21" t="str">
        <f t="shared" ca="1" si="30"/>
        <v>7月3日</v>
      </c>
      <c r="F21" t="str">
        <f t="shared" ca="1" si="35"/>
        <v>星期日</v>
      </c>
      <c r="G21" s="1" t="str">
        <f t="shared" ca="1" si="25"/>
        <v>17:00-19:00</v>
      </c>
      <c r="H21" s="1" t="str">
        <f t="shared" ca="1" si="32"/>
        <v>4255417:00-19:00</v>
      </c>
      <c r="I21" t="str">
        <f t="shared" ca="1" si="33"/>
        <v/>
      </c>
    </row>
    <row r="22" spans="1:9">
      <c r="A22" s="1" t="str">
        <f t="shared" ca="1" si="19"/>
        <v>19:00-21:00</v>
      </c>
      <c r="B22" s="2">
        <f t="shared" ca="1" si="28"/>
        <v>11</v>
      </c>
      <c r="C22" s="1">
        <f t="shared" ca="1" si="34"/>
        <v>42554</v>
      </c>
      <c r="D22" t="str">
        <f t="shared" ca="1" si="22"/>
        <v/>
      </c>
      <c r="E22" t="str">
        <f t="shared" ca="1" si="30"/>
        <v>7月3日</v>
      </c>
      <c r="F22" t="str">
        <f t="shared" ca="1" si="35"/>
        <v>星期日</v>
      </c>
      <c r="G22" s="1" t="str">
        <f t="shared" ca="1" si="25"/>
        <v>19:00-21:00</v>
      </c>
      <c r="H22" s="1" t="str">
        <f t="shared" ca="1" si="32"/>
        <v>4255419:00-21:00</v>
      </c>
      <c r="I22" t="str">
        <f t="shared" ca="1" si="33"/>
        <v/>
      </c>
    </row>
    <row r="23" spans="1:9">
      <c r="A23" s="1">
        <f t="shared" ca="1" si="19"/>
        <v>42555</v>
      </c>
      <c r="B23" s="2">
        <f t="shared" ca="1" si="28"/>
        <v>5</v>
      </c>
      <c r="C23" s="1">
        <f t="shared" ca="1" si="34"/>
        <v>42555</v>
      </c>
      <c r="D23" t="str">
        <f t="shared" ca="1" si="22"/>
        <v/>
      </c>
      <c r="E23" t="str">
        <f t="shared" ca="1" si="30"/>
        <v>7月4日</v>
      </c>
      <c r="F23" t="str">
        <f t="shared" ca="1" si="35"/>
        <v>星期一</v>
      </c>
      <c r="G23" s="1">
        <f t="shared" ca="1" si="25"/>
        <v>42555</v>
      </c>
      <c r="H23" s="1" t="str">
        <f t="shared" ca="1" si="32"/>
        <v>4255542555</v>
      </c>
      <c r="I23" t="str">
        <f t="shared" ca="1" si="33"/>
        <v/>
      </c>
    </row>
    <row r="24" spans="1:9">
      <c r="A24" s="1" t="str">
        <f t="shared" ca="1" si="19"/>
        <v>8:00-10:00</v>
      </c>
      <c r="B24" s="2">
        <f t="shared" ca="1" si="28"/>
        <v>10</v>
      </c>
      <c r="C24" s="1">
        <f t="shared" ca="1" si="34"/>
        <v>42555</v>
      </c>
      <c r="D24" t="str">
        <f t="shared" ca="1" si="22"/>
        <v/>
      </c>
      <c r="E24" t="str">
        <f t="shared" ca="1" si="30"/>
        <v>7月4日</v>
      </c>
      <c r="F24" t="str">
        <f t="shared" ca="1" si="35"/>
        <v>星期一</v>
      </c>
      <c r="G24" s="1" t="str">
        <f t="shared" ca="1" si="25"/>
        <v>8:00-10:00</v>
      </c>
      <c r="H24" s="1" t="str">
        <f t="shared" ca="1" si="32"/>
        <v>425558:00-10:00</v>
      </c>
      <c r="I24" t="str">
        <f t="shared" ca="1" si="33"/>
        <v/>
      </c>
    </row>
    <row r="25" spans="1:9">
      <c r="A25" s="1" t="str">
        <f t="shared" ca="1" si="19"/>
        <v>10:00-12:00</v>
      </c>
      <c r="B25" s="2">
        <f t="shared" ca="1" si="28"/>
        <v>11</v>
      </c>
      <c r="C25" s="1">
        <f t="shared" ca="1" si="34"/>
        <v>42555</v>
      </c>
      <c r="D25" t="str">
        <f t="shared" ca="1" si="22"/>
        <v/>
      </c>
      <c r="E25" t="str">
        <f t="shared" ca="1" si="30"/>
        <v>7月4日</v>
      </c>
      <c r="F25" t="str">
        <f t="shared" ca="1" si="35"/>
        <v>星期一</v>
      </c>
      <c r="G25" s="1" t="str">
        <f t="shared" ca="1" si="25"/>
        <v>10:00-12:00</v>
      </c>
      <c r="H25" s="1" t="str">
        <f t="shared" ca="1" si="32"/>
        <v>4255510:00-12:00</v>
      </c>
      <c r="I25" t="str">
        <f t="shared" ca="1" si="33"/>
        <v/>
      </c>
    </row>
    <row r="26" spans="1:9">
      <c r="A26" s="1" t="str">
        <f t="shared" ca="1" si="19"/>
        <v>14:00-16:00</v>
      </c>
      <c r="B26" s="2">
        <f t="shared" ca="1" si="28"/>
        <v>11</v>
      </c>
      <c r="C26" s="1">
        <f t="shared" ca="1" si="34"/>
        <v>42555</v>
      </c>
      <c r="D26" t="str">
        <f t="shared" ca="1" si="22"/>
        <v/>
      </c>
      <c r="E26" t="str">
        <f t="shared" ca="1" si="30"/>
        <v>7月4日</v>
      </c>
      <c r="F26" t="str">
        <f t="shared" ca="1" si="35"/>
        <v>星期一</v>
      </c>
      <c r="G26" s="1" t="str">
        <f t="shared" ca="1" si="25"/>
        <v>14:00-16:00</v>
      </c>
      <c r="H26" s="1" t="str">
        <f t="shared" ca="1" si="32"/>
        <v>4255514:00-16:00</v>
      </c>
      <c r="I26" t="str">
        <f t="shared" ca="1" si="33"/>
        <v/>
      </c>
    </row>
    <row r="27" spans="1:9">
      <c r="A27" s="1" t="str">
        <f t="shared" ca="1" si="19"/>
        <v>16:00-18:00</v>
      </c>
      <c r="B27" s="2">
        <f t="shared" ca="1" si="28"/>
        <v>11</v>
      </c>
      <c r="C27" s="1">
        <f t="shared" ca="1" si="34"/>
        <v>42555</v>
      </c>
      <c r="D27" t="str">
        <f t="shared" ca="1" si="22"/>
        <v/>
      </c>
      <c r="E27" t="str">
        <f t="shared" ca="1" si="30"/>
        <v>7月4日</v>
      </c>
      <c r="F27" t="str">
        <f t="shared" ca="1" si="35"/>
        <v>星期一</v>
      </c>
      <c r="G27" s="1" t="str">
        <f t="shared" ca="1" si="25"/>
        <v>16:00-18:00</v>
      </c>
      <c r="H27" s="1" t="str">
        <f t="shared" ca="1" si="32"/>
        <v>4255516:00-18:00</v>
      </c>
      <c r="I27" t="str">
        <f t="shared" ca="1" si="33"/>
        <v/>
      </c>
    </row>
    <row r="28" spans="1:9">
      <c r="A28" s="1" t="str">
        <f t="shared" ca="1" si="19"/>
        <v>17:00-19:00</v>
      </c>
      <c r="B28" s="2">
        <f t="shared" ca="1" si="28"/>
        <v>11</v>
      </c>
      <c r="C28" s="1">
        <f t="shared" ca="1" si="34"/>
        <v>42555</v>
      </c>
      <c r="D28" t="str">
        <f t="shared" ca="1" si="22"/>
        <v/>
      </c>
      <c r="E28" t="str">
        <f t="shared" ca="1" si="30"/>
        <v>7月4日</v>
      </c>
      <c r="F28" t="str">
        <f t="shared" ca="1" si="35"/>
        <v>星期一</v>
      </c>
      <c r="G28" s="1" t="str">
        <f t="shared" ca="1" si="25"/>
        <v>17:00-19:00</v>
      </c>
      <c r="H28" s="1" t="str">
        <f t="shared" ca="1" si="32"/>
        <v>4255517:00-19:00</v>
      </c>
      <c r="I28" t="str">
        <f t="shared" ca="1" si="33"/>
        <v/>
      </c>
    </row>
    <row r="29" spans="1:9">
      <c r="A29" s="1" t="str">
        <f t="shared" ca="1" si="19"/>
        <v>19:00-21:00</v>
      </c>
      <c r="B29" s="2">
        <f t="shared" ca="1" si="28"/>
        <v>11</v>
      </c>
      <c r="C29" s="1">
        <f t="shared" ca="1" si="34"/>
        <v>42555</v>
      </c>
      <c r="D29" t="str">
        <f t="shared" ca="1" si="22"/>
        <v/>
      </c>
      <c r="E29" t="str">
        <f t="shared" ca="1" si="30"/>
        <v>7月4日</v>
      </c>
      <c r="F29" t="str">
        <f t="shared" ca="1" si="35"/>
        <v>星期一</v>
      </c>
      <c r="G29" s="1" t="str">
        <f t="shared" ca="1" si="25"/>
        <v>19:00-21:00</v>
      </c>
      <c r="H29" s="1" t="str">
        <f t="shared" ca="1" si="32"/>
        <v>4255519:00-21:00</v>
      </c>
      <c r="I29" t="str">
        <f t="shared" ca="1" si="33"/>
        <v/>
      </c>
    </row>
    <row r="30" spans="1:9">
      <c r="A30" s="1">
        <f t="shared" ca="1" si="19"/>
        <v>42556</v>
      </c>
      <c r="B30" s="2">
        <f t="shared" ca="1" si="28"/>
        <v>5</v>
      </c>
      <c r="C30" s="1">
        <f t="shared" ca="1" si="34"/>
        <v>42556</v>
      </c>
      <c r="D30" t="str">
        <f t="shared" ca="1" si="22"/>
        <v/>
      </c>
      <c r="E30" t="str">
        <f t="shared" ca="1" si="30"/>
        <v>7月5日</v>
      </c>
      <c r="F30" t="str">
        <f t="shared" ca="1" si="35"/>
        <v>星期二</v>
      </c>
      <c r="G30" s="1">
        <f t="shared" ca="1" si="25"/>
        <v>42556</v>
      </c>
      <c r="H30" s="1" t="str">
        <f t="shared" ca="1" si="32"/>
        <v>4255642556</v>
      </c>
      <c r="I30" t="str">
        <f t="shared" ca="1" si="33"/>
        <v/>
      </c>
    </row>
    <row r="31" spans="1:9">
      <c r="A31" s="1" t="str">
        <f t="shared" ca="1" si="19"/>
        <v>8:00-10:00</v>
      </c>
      <c r="B31" s="2">
        <f t="shared" ca="1" si="28"/>
        <v>10</v>
      </c>
      <c r="C31" s="1">
        <f t="shared" ca="1" si="34"/>
        <v>42556</v>
      </c>
      <c r="D31" t="str">
        <f t="shared" ca="1" si="22"/>
        <v/>
      </c>
      <c r="E31" t="str">
        <f t="shared" ca="1" si="30"/>
        <v>7月5日</v>
      </c>
      <c r="F31" t="str">
        <f t="shared" ca="1" si="35"/>
        <v>星期二</v>
      </c>
      <c r="G31" s="1" t="str">
        <f t="shared" ca="1" si="25"/>
        <v>8:00-10:00</v>
      </c>
      <c r="H31" s="1" t="str">
        <f t="shared" ca="1" si="32"/>
        <v>425568:00-10:00</v>
      </c>
      <c r="I31" t="str">
        <f t="shared" ca="1" si="33"/>
        <v/>
      </c>
    </row>
    <row r="32" spans="1:9">
      <c r="A32" s="1" t="str">
        <f t="shared" ca="1" si="19"/>
        <v>10:00-12:00</v>
      </c>
      <c r="B32" s="2">
        <f t="shared" ca="1" si="28"/>
        <v>11</v>
      </c>
      <c r="C32" s="1">
        <f t="shared" ca="1" si="34"/>
        <v>42556</v>
      </c>
      <c r="D32" t="str">
        <f t="shared" ca="1" si="22"/>
        <v/>
      </c>
      <c r="E32" t="str">
        <f t="shared" ca="1" si="30"/>
        <v>7月5日</v>
      </c>
      <c r="F32" t="str">
        <f t="shared" ca="1" si="35"/>
        <v>星期二</v>
      </c>
      <c r="G32" s="1" t="str">
        <f t="shared" ca="1" si="25"/>
        <v>10:00-12:00</v>
      </c>
      <c r="H32" s="1" t="str">
        <f t="shared" ca="1" si="32"/>
        <v>4255610:00-12:00</v>
      </c>
      <c r="I32" t="str">
        <f t="shared" ca="1" si="33"/>
        <v/>
      </c>
    </row>
    <row r="33" spans="1:9">
      <c r="A33" s="1" t="str">
        <f t="shared" ca="1" si="19"/>
        <v>14:00-16:00</v>
      </c>
      <c r="B33" s="2">
        <f t="shared" ca="1" si="28"/>
        <v>11</v>
      </c>
      <c r="C33" s="1">
        <f t="shared" ca="1" si="34"/>
        <v>42556</v>
      </c>
      <c r="D33" t="str">
        <f t="shared" ca="1" si="22"/>
        <v/>
      </c>
      <c r="E33" t="str">
        <f t="shared" ca="1" si="30"/>
        <v>7月5日</v>
      </c>
      <c r="F33" t="str">
        <f t="shared" ca="1" si="35"/>
        <v>星期二</v>
      </c>
      <c r="G33" s="1" t="str">
        <f t="shared" ca="1" si="25"/>
        <v>14:00-16:00</v>
      </c>
      <c r="H33" s="1" t="str">
        <f t="shared" ca="1" si="32"/>
        <v>4255614:00-16:00</v>
      </c>
      <c r="I33" t="str">
        <f t="shared" ca="1" si="33"/>
        <v/>
      </c>
    </row>
    <row r="34" spans="1:9">
      <c r="A34" s="1" t="str">
        <f t="shared" ca="1" si="19"/>
        <v>16:00-18:00</v>
      </c>
      <c r="B34" s="2">
        <f t="shared" ca="1" si="28"/>
        <v>11</v>
      </c>
      <c r="C34" s="1">
        <f t="shared" ca="1" si="34"/>
        <v>42556</v>
      </c>
      <c r="D34" t="str">
        <f t="shared" ca="1" si="22"/>
        <v/>
      </c>
      <c r="E34" t="str">
        <f t="shared" ca="1" si="30"/>
        <v>7月5日</v>
      </c>
      <c r="F34" t="str">
        <f t="shared" ca="1" si="35"/>
        <v>星期二</v>
      </c>
      <c r="G34" s="1" t="str">
        <f t="shared" ca="1" si="25"/>
        <v>16:00-18:00</v>
      </c>
      <c r="H34" s="1" t="str">
        <f t="shared" ca="1" si="32"/>
        <v>4255616:00-18:00</v>
      </c>
      <c r="I34" t="str">
        <f t="shared" ca="1" si="33"/>
        <v/>
      </c>
    </row>
    <row r="35" spans="1:9">
      <c r="A35" s="1" t="str">
        <f t="shared" ref="A35" ca="1" si="36">INDIRECT($B$1&amp;"!A:A")</f>
        <v>17:00-19:00</v>
      </c>
      <c r="B35" s="2">
        <f t="shared" ca="1" si="28"/>
        <v>11</v>
      </c>
      <c r="C35" s="1">
        <f t="shared" ca="1" si="34"/>
        <v>42556</v>
      </c>
      <c r="D35" t="str">
        <f t="shared" ref="D35" ca="1" si="37">INDIRECT($B$1&amp;"!O:O")</f>
        <v/>
      </c>
      <c r="E35" t="str">
        <f t="shared" ca="1" si="30"/>
        <v>7月5日</v>
      </c>
      <c r="F35" t="str">
        <f t="shared" ca="1" si="35"/>
        <v>星期二</v>
      </c>
      <c r="G35" s="1" t="str">
        <f t="shared" ref="G35" ca="1" si="38">INDIRECT($B$1&amp;"!A:A")</f>
        <v>17:00-19:00</v>
      </c>
      <c r="H35" s="1" t="str">
        <f t="shared" ca="1" si="32"/>
        <v>4255617:00-19:00</v>
      </c>
      <c r="I35" t="str">
        <f t="shared" ca="1" si="33"/>
        <v/>
      </c>
    </row>
    <row r="36" spans="1:9">
      <c r="A36" s="1" t="str">
        <f t="shared" ref="A36" ca="1" si="39">INDIRECT($B$1&amp;"!A:A")</f>
        <v>19:00-21:00</v>
      </c>
      <c r="B36" s="2">
        <f t="shared" ref="B36" ca="1" si="40">LEN(A36)</f>
        <v>11</v>
      </c>
      <c r="C36" s="1">
        <f t="shared" ca="1" si="34"/>
        <v>42556</v>
      </c>
      <c r="D36" t="str">
        <f t="shared" ref="D36" ca="1" si="41">INDIRECT($B$1&amp;"!O:O")</f>
        <v/>
      </c>
      <c r="E36" t="str">
        <f t="shared" ref="E36" ca="1" si="42">TEXT(C36,"m月d日")</f>
        <v>7月5日</v>
      </c>
      <c r="F36" t="str">
        <f t="shared" ca="1" si="35"/>
        <v>星期二</v>
      </c>
      <c r="G36" s="1" t="str">
        <f t="shared" ref="G36" ca="1" si="43">INDIRECT($B$1&amp;"!A:A")</f>
        <v>19:00-21:00</v>
      </c>
      <c r="H36" s="1" t="str">
        <f t="shared" ref="H36" ca="1" si="44">C36&amp;A36</f>
        <v>4255619:00-21:00</v>
      </c>
      <c r="I36" t="str">
        <f t="shared" ref="I36" ca="1" si="45">INDIRECT($B$1&amp;"!O:O")</f>
        <v/>
      </c>
    </row>
    <row r="37" spans="1:9">
      <c r="A37" s="1">
        <f t="shared" ref="A37:A65" ca="1" si="46">INDIRECT($B$1&amp;"!A:A")</f>
        <v>42557</v>
      </c>
      <c r="B37" s="2">
        <f t="shared" ref="B37" ca="1" si="47">LEN(A37)</f>
        <v>5</v>
      </c>
      <c r="C37" s="1">
        <f t="shared" ref="C37" ca="1" si="48">IF(B37&lt;7,A37,C36)</f>
        <v>42557</v>
      </c>
      <c r="D37" t="str">
        <f t="shared" ref="D37:D65" ca="1" si="49">INDIRECT($B$1&amp;"!O:O")</f>
        <v/>
      </c>
      <c r="E37" t="str">
        <f t="shared" ref="E37" ca="1" si="50">TEXT(C37,"m月d日")</f>
        <v>7月6日</v>
      </c>
      <c r="F37" t="str">
        <f t="shared" ref="F37" ca="1" si="51">TEXT(C37,"aaaa;@")</f>
        <v>星期三</v>
      </c>
      <c r="G37" s="1">
        <f t="shared" ref="G37:G65" ca="1" si="52">INDIRECT($B$1&amp;"!A:A")</f>
        <v>42557</v>
      </c>
      <c r="H37" s="1" t="str">
        <f t="shared" ref="H37" ca="1" si="53">C37&amp;A37</f>
        <v>4255742557</v>
      </c>
      <c r="I37" t="str">
        <f t="shared" ref="I37" ca="1" si="54">INDIRECT($B$1&amp;"!O:O")</f>
        <v/>
      </c>
    </row>
    <row r="38" spans="1:9">
      <c r="A38" s="1" t="str">
        <f t="shared" ca="1" si="46"/>
        <v>8:00-10:00</v>
      </c>
      <c r="B38" s="2">
        <f t="shared" ref="B38:B66" ca="1" si="55">LEN(A38)</f>
        <v>10</v>
      </c>
      <c r="C38" s="1">
        <f t="shared" ref="C38" ca="1" si="56">IF(B38&lt;7,A38,C37)</f>
        <v>42557</v>
      </c>
      <c r="D38" t="str">
        <f t="shared" ca="1" si="49"/>
        <v/>
      </c>
      <c r="E38" t="str">
        <f t="shared" ref="E38:E66" ca="1" si="57">TEXT(C38,"m月d日")</f>
        <v>7月6日</v>
      </c>
      <c r="F38" t="str">
        <f t="shared" ref="F38" ca="1" si="58">TEXT(C38,"aaaa;@")</f>
        <v>星期三</v>
      </c>
      <c r="G38" s="1" t="str">
        <f t="shared" ca="1" si="52"/>
        <v>8:00-10:00</v>
      </c>
      <c r="H38" s="1" t="str">
        <f t="shared" ref="H38:H66" ca="1" si="59">C38&amp;A38</f>
        <v>425578:00-10:00</v>
      </c>
      <c r="I38" t="str">
        <f t="shared" ref="I38:I65" ca="1" si="60">INDIRECT($B$1&amp;"!O:O")</f>
        <v/>
      </c>
    </row>
    <row r="39" spans="1:9">
      <c r="A39" s="1" t="str">
        <f t="shared" ca="1" si="46"/>
        <v>10:00-12:00</v>
      </c>
      <c r="B39" s="2">
        <f t="shared" ca="1" si="55"/>
        <v>11</v>
      </c>
      <c r="C39" s="1">
        <f t="shared" ref="C39:C67" ca="1" si="61">IF(B39&lt;7,A39,C38)</f>
        <v>42557</v>
      </c>
      <c r="D39" t="str">
        <f t="shared" ca="1" si="49"/>
        <v/>
      </c>
      <c r="E39" t="str">
        <f t="shared" ca="1" si="57"/>
        <v>7月6日</v>
      </c>
      <c r="F39" t="str">
        <f t="shared" ref="F39:F66" ca="1" si="62">TEXT(C39,"aaaa;@")</f>
        <v>星期三</v>
      </c>
      <c r="G39" s="1" t="str">
        <f t="shared" ca="1" si="52"/>
        <v>10:00-12:00</v>
      </c>
      <c r="H39" s="1" t="str">
        <f t="shared" ca="1" si="59"/>
        <v>4255710:00-12:00</v>
      </c>
      <c r="I39" t="str">
        <f t="shared" ca="1" si="60"/>
        <v/>
      </c>
    </row>
    <row r="40" spans="1:9">
      <c r="A40" s="1" t="str">
        <f t="shared" ca="1" si="46"/>
        <v>14:00-16:00</v>
      </c>
      <c r="B40" s="2">
        <f t="shared" ca="1" si="55"/>
        <v>11</v>
      </c>
      <c r="C40" s="1">
        <f t="shared" ca="1" si="61"/>
        <v>42557</v>
      </c>
      <c r="D40" t="str">
        <f t="shared" ca="1" si="49"/>
        <v/>
      </c>
      <c r="E40" t="str">
        <f t="shared" ca="1" si="57"/>
        <v>7月6日</v>
      </c>
      <c r="F40" t="str">
        <f t="shared" ca="1" si="62"/>
        <v>星期三</v>
      </c>
      <c r="G40" s="1" t="str">
        <f t="shared" ca="1" si="52"/>
        <v>14:00-16:00</v>
      </c>
      <c r="H40" s="1" t="str">
        <f t="shared" ca="1" si="59"/>
        <v>4255714:00-16:00</v>
      </c>
      <c r="I40" t="str">
        <f t="shared" ca="1" si="60"/>
        <v/>
      </c>
    </row>
    <row r="41" spans="1:9">
      <c r="A41" s="1" t="str">
        <f t="shared" ca="1" si="46"/>
        <v>16:00-18:00</v>
      </c>
      <c r="B41" s="2">
        <f t="shared" ca="1" si="55"/>
        <v>11</v>
      </c>
      <c r="C41" s="1">
        <f t="shared" ca="1" si="61"/>
        <v>42557</v>
      </c>
      <c r="D41" t="str">
        <f t="shared" ca="1" si="49"/>
        <v/>
      </c>
      <c r="E41" t="str">
        <f t="shared" ca="1" si="57"/>
        <v>7月6日</v>
      </c>
      <c r="F41" t="str">
        <f t="shared" ca="1" si="62"/>
        <v>星期三</v>
      </c>
      <c r="G41" s="1" t="str">
        <f t="shared" ca="1" si="52"/>
        <v>16:00-18:00</v>
      </c>
      <c r="H41" s="1" t="str">
        <f t="shared" ca="1" si="59"/>
        <v>4255716:00-18:00</v>
      </c>
      <c r="I41" t="str">
        <f t="shared" ca="1" si="60"/>
        <v/>
      </c>
    </row>
    <row r="42" spans="1:9">
      <c r="A42" s="1" t="str">
        <f t="shared" ca="1" si="46"/>
        <v>17:00-19:00</v>
      </c>
      <c r="B42" s="2">
        <f t="shared" ca="1" si="55"/>
        <v>11</v>
      </c>
      <c r="C42" s="1">
        <f t="shared" ca="1" si="61"/>
        <v>42557</v>
      </c>
      <c r="D42" t="str">
        <f t="shared" ca="1" si="49"/>
        <v/>
      </c>
      <c r="E42" t="str">
        <f t="shared" ca="1" si="57"/>
        <v>7月6日</v>
      </c>
      <c r="F42" t="str">
        <f t="shared" ca="1" si="62"/>
        <v>星期三</v>
      </c>
      <c r="G42" s="1" t="str">
        <f t="shared" ca="1" si="52"/>
        <v>17:00-19:00</v>
      </c>
      <c r="H42" s="1" t="str">
        <f t="shared" ca="1" si="59"/>
        <v>4255717:00-19:00</v>
      </c>
      <c r="I42" t="str">
        <f t="shared" ca="1" si="60"/>
        <v/>
      </c>
    </row>
    <row r="43" spans="1:9">
      <c r="A43" s="1" t="str">
        <f t="shared" ca="1" si="46"/>
        <v>19:00-21:00</v>
      </c>
      <c r="B43" s="2">
        <f t="shared" ca="1" si="55"/>
        <v>11</v>
      </c>
      <c r="C43" s="1">
        <f t="shared" ca="1" si="61"/>
        <v>42557</v>
      </c>
      <c r="D43" t="str">
        <f t="shared" ca="1" si="49"/>
        <v/>
      </c>
      <c r="E43" t="str">
        <f t="shared" ca="1" si="57"/>
        <v>7月6日</v>
      </c>
      <c r="F43" t="str">
        <f t="shared" ca="1" si="62"/>
        <v>星期三</v>
      </c>
      <c r="G43" s="1" t="str">
        <f t="shared" ca="1" si="52"/>
        <v>19:00-21:00</v>
      </c>
      <c r="H43" s="1" t="str">
        <f t="shared" ca="1" si="59"/>
        <v>4255719:00-21:00</v>
      </c>
      <c r="I43" t="str">
        <f t="shared" ca="1" si="60"/>
        <v/>
      </c>
    </row>
    <row r="44" spans="1:9">
      <c r="A44" s="1">
        <f t="shared" ca="1" si="46"/>
        <v>42558</v>
      </c>
      <c r="B44" s="2">
        <f t="shared" ca="1" si="55"/>
        <v>5</v>
      </c>
      <c r="C44" s="1">
        <f t="shared" ca="1" si="61"/>
        <v>42558</v>
      </c>
      <c r="D44" t="str">
        <f t="shared" ca="1" si="49"/>
        <v/>
      </c>
      <c r="E44" t="str">
        <f t="shared" ca="1" si="57"/>
        <v>7月7日</v>
      </c>
      <c r="F44" t="str">
        <f t="shared" ca="1" si="62"/>
        <v>星期四</v>
      </c>
      <c r="G44" s="1">
        <f t="shared" ca="1" si="52"/>
        <v>42558</v>
      </c>
      <c r="H44" s="1" t="str">
        <f t="shared" ca="1" si="59"/>
        <v>4255842558</v>
      </c>
      <c r="I44" t="str">
        <f t="shared" ca="1" si="60"/>
        <v/>
      </c>
    </row>
    <row r="45" spans="1:9">
      <c r="A45" s="1" t="str">
        <f t="shared" ca="1" si="46"/>
        <v>14:00-16:00</v>
      </c>
      <c r="B45" s="2">
        <f t="shared" ca="1" si="55"/>
        <v>11</v>
      </c>
      <c r="C45" s="1">
        <f t="shared" ca="1" si="61"/>
        <v>42558</v>
      </c>
      <c r="D45" t="str">
        <f t="shared" ca="1" si="49"/>
        <v/>
      </c>
      <c r="E45" t="str">
        <f t="shared" ca="1" si="57"/>
        <v>7月7日</v>
      </c>
      <c r="F45" t="str">
        <f t="shared" ca="1" si="62"/>
        <v>星期四</v>
      </c>
      <c r="G45" s="1" t="str">
        <f t="shared" ca="1" si="52"/>
        <v>14:00-16:00</v>
      </c>
      <c r="H45" s="1" t="str">
        <f t="shared" ca="1" si="59"/>
        <v>4255814:00-16:00</v>
      </c>
      <c r="I45" t="str">
        <f t="shared" ca="1" si="60"/>
        <v/>
      </c>
    </row>
    <row r="46" spans="1:9">
      <c r="A46" s="1" t="str">
        <f t="shared" ca="1" si="46"/>
        <v>16:00-18:00</v>
      </c>
      <c r="B46" s="2">
        <f t="shared" ca="1" si="55"/>
        <v>11</v>
      </c>
      <c r="C46" s="1">
        <f t="shared" ca="1" si="61"/>
        <v>42558</v>
      </c>
      <c r="D46" t="str">
        <f t="shared" ca="1" si="49"/>
        <v/>
      </c>
      <c r="E46" t="str">
        <f t="shared" ca="1" si="57"/>
        <v>7月7日</v>
      </c>
      <c r="F46" t="str">
        <f t="shared" ca="1" si="62"/>
        <v>星期四</v>
      </c>
      <c r="G46" s="1" t="str">
        <f t="shared" ca="1" si="52"/>
        <v>16:00-18:00</v>
      </c>
      <c r="H46" s="1" t="str">
        <f t="shared" ca="1" si="59"/>
        <v>4255816:00-18:00</v>
      </c>
      <c r="I46" t="str">
        <f t="shared" ca="1" si="60"/>
        <v/>
      </c>
    </row>
    <row r="47" spans="1:9">
      <c r="A47" s="1" t="str">
        <f t="shared" ca="1" si="46"/>
        <v>19:00-21:00</v>
      </c>
      <c r="B47" s="2">
        <f t="shared" ca="1" si="55"/>
        <v>11</v>
      </c>
      <c r="C47" s="1">
        <f t="shared" ca="1" si="61"/>
        <v>42558</v>
      </c>
      <c r="D47" t="str">
        <f t="shared" ca="1" si="49"/>
        <v/>
      </c>
      <c r="E47" t="str">
        <f t="shared" ca="1" si="57"/>
        <v>7月7日</v>
      </c>
      <c r="F47" t="str">
        <f t="shared" ca="1" si="62"/>
        <v>星期四</v>
      </c>
      <c r="G47" s="1" t="str">
        <f t="shared" ca="1" si="52"/>
        <v>19:00-21:00</v>
      </c>
      <c r="H47" s="1" t="str">
        <f t="shared" ca="1" si="59"/>
        <v>4255819:00-21:00</v>
      </c>
      <c r="I47" t="str">
        <f t="shared" ca="1" si="60"/>
        <v/>
      </c>
    </row>
    <row r="48" spans="1:9">
      <c r="A48" s="1">
        <f t="shared" ca="1" si="46"/>
        <v>42559</v>
      </c>
      <c r="B48" s="2">
        <f t="shared" ca="1" si="55"/>
        <v>5</v>
      </c>
      <c r="C48" s="1">
        <f t="shared" ca="1" si="61"/>
        <v>42559</v>
      </c>
      <c r="D48" t="str">
        <f t="shared" ca="1" si="49"/>
        <v/>
      </c>
      <c r="E48" t="str">
        <f t="shared" ca="1" si="57"/>
        <v>7月8日</v>
      </c>
      <c r="F48" t="str">
        <f t="shared" ca="1" si="62"/>
        <v>星期五</v>
      </c>
      <c r="G48" s="1">
        <f t="shared" ca="1" si="52"/>
        <v>42559</v>
      </c>
      <c r="H48" s="1" t="str">
        <f t="shared" ca="1" si="59"/>
        <v>4255942559</v>
      </c>
      <c r="I48" t="str">
        <f t="shared" ca="1" si="60"/>
        <v/>
      </c>
    </row>
    <row r="49" spans="1:9">
      <c r="A49" s="1" t="str">
        <f t="shared" ca="1" si="46"/>
        <v>10:00-12:00</v>
      </c>
      <c r="B49" s="2">
        <f t="shared" ca="1" si="55"/>
        <v>11</v>
      </c>
      <c r="C49" s="1">
        <f t="shared" ca="1" si="61"/>
        <v>42559</v>
      </c>
      <c r="D49" t="str">
        <f t="shared" ca="1" si="49"/>
        <v/>
      </c>
      <c r="E49" t="str">
        <f t="shared" ca="1" si="57"/>
        <v>7月8日</v>
      </c>
      <c r="F49" t="str">
        <f t="shared" ca="1" si="62"/>
        <v>星期五</v>
      </c>
      <c r="G49" s="1" t="str">
        <f t="shared" ca="1" si="52"/>
        <v>10:00-12:00</v>
      </c>
      <c r="H49" s="1" t="str">
        <f t="shared" ca="1" si="59"/>
        <v>4255910:00-12:00</v>
      </c>
      <c r="I49" t="str">
        <f t="shared" ca="1" si="60"/>
        <v/>
      </c>
    </row>
    <row r="50" spans="1:9">
      <c r="A50" s="1" t="str">
        <f t="shared" ca="1" si="46"/>
        <v>19:00-21:00</v>
      </c>
      <c r="B50" s="2">
        <f t="shared" ca="1" si="55"/>
        <v>11</v>
      </c>
      <c r="C50" s="1">
        <f t="shared" ca="1" si="61"/>
        <v>42559</v>
      </c>
      <c r="D50" t="str">
        <f t="shared" ca="1" si="49"/>
        <v/>
      </c>
      <c r="E50" t="str">
        <f t="shared" ca="1" si="57"/>
        <v>7月8日</v>
      </c>
      <c r="F50" t="str">
        <f t="shared" ca="1" si="62"/>
        <v>星期五</v>
      </c>
      <c r="G50" s="1" t="str">
        <f t="shared" ca="1" si="52"/>
        <v>19:00-21:00</v>
      </c>
      <c r="H50" s="1" t="str">
        <f t="shared" ca="1" si="59"/>
        <v>4255919:00-21:00</v>
      </c>
      <c r="I50" t="str">
        <f t="shared" ca="1" si="60"/>
        <v/>
      </c>
    </row>
    <row r="51" spans="1:9">
      <c r="A51" s="1">
        <f t="shared" ca="1" si="46"/>
        <v>42560</v>
      </c>
      <c r="B51" s="2">
        <f t="shared" ca="1" si="55"/>
        <v>5</v>
      </c>
      <c r="C51" s="1">
        <f t="shared" ca="1" si="61"/>
        <v>42560</v>
      </c>
      <c r="D51" t="str">
        <f t="shared" ca="1" si="49"/>
        <v/>
      </c>
      <c r="E51" t="str">
        <f t="shared" ca="1" si="57"/>
        <v>7月9日</v>
      </c>
      <c r="F51" t="str">
        <f t="shared" ca="1" si="62"/>
        <v>星期六</v>
      </c>
      <c r="G51" s="1">
        <f t="shared" ca="1" si="52"/>
        <v>42560</v>
      </c>
      <c r="H51" s="1" t="str">
        <f t="shared" ca="1" si="59"/>
        <v>4256042560</v>
      </c>
      <c r="I51" t="str">
        <f t="shared" ca="1" si="60"/>
        <v/>
      </c>
    </row>
    <row r="52" spans="1:9">
      <c r="A52" s="1" t="str">
        <f t="shared" ca="1" si="46"/>
        <v>8:00-10:00</v>
      </c>
      <c r="B52" s="2">
        <f t="shared" ca="1" si="55"/>
        <v>10</v>
      </c>
      <c r="C52" s="1">
        <f t="shared" ca="1" si="61"/>
        <v>42560</v>
      </c>
      <c r="D52" t="str">
        <f t="shared" ca="1" si="49"/>
        <v/>
      </c>
      <c r="E52" t="str">
        <f t="shared" ca="1" si="57"/>
        <v>7月9日</v>
      </c>
      <c r="F52" t="str">
        <f t="shared" ca="1" si="62"/>
        <v>星期六</v>
      </c>
      <c r="G52" s="1" t="str">
        <f t="shared" ca="1" si="52"/>
        <v>8:00-10:00</v>
      </c>
      <c r="H52" s="1" t="str">
        <f t="shared" ca="1" si="59"/>
        <v>425608:00-10:00</v>
      </c>
      <c r="I52" t="str">
        <f t="shared" ca="1" si="60"/>
        <v/>
      </c>
    </row>
    <row r="53" spans="1:9">
      <c r="A53" s="1" t="str">
        <f t="shared" ca="1" si="46"/>
        <v>10:00-12:00</v>
      </c>
      <c r="B53" s="2">
        <f t="shared" ca="1" si="55"/>
        <v>11</v>
      </c>
      <c r="C53" s="1">
        <f t="shared" ca="1" si="61"/>
        <v>42560</v>
      </c>
      <c r="D53" t="str">
        <f t="shared" ca="1" si="49"/>
        <v/>
      </c>
      <c r="E53" t="str">
        <f t="shared" ca="1" si="57"/>
        <v>7月9日</v>
      </c>
      <c r="F53" t="str">
        <f t="shared" ca="1" si="62"/>
        <v>星期六</v>
      </c>
      <c r="G53" s="1" t="str">
        <f t="shared" ca="1" si="52"/>
        <v>10:00-12:00</v>
      </c>
      <c r="H53" s="1" t="str">
        <f t="shared" ca="1" si="59"/>
        <v>4256010:00-12:00</v>
      </c>
      <c r="I53" t="str">
        <f t="shared" ca="1" si="60"/>
        <v/>
      </c>
    </row>
    <row r="54" spans="1:9">
      <c r="A54" s="1" t="str">
        <f t="shared" ca="1" si="46"/>
        <v>14:00-16:00</v>
      </c>
      <c r="B54" s="2">
        <f t="shared" ca="1" si="55"/>
        <v>11</v>
      </c>
      <c r="C54" s="1">
        <f t="shared" ca="1" si="61"/>
        <v>42560</v>
      </c>
      <c r="D54" t="str">
        <f t="shared" ca="1" si="49"/>
        <v/>
      </c>
      <c r="E54" t="str">
        <f t="shared" ca="1" si="57"/>
        <v>7月9日</v>
      </c>
      <c r="F54" t="str">
        <f t="shared" ca="1" si="62"/>
        <v>星期六</v>
      </c>
      <c r="G54" s="1" t="str">
        <f t="shared" ca="1" si="52"/>
        <v>14:00-16:00</v>
      </c>
      <c r="H54" s="1" t="str">
        <f t="shared" ca="1" si="59"/>
        <v>4256014:00-16:00</v>
      </c>
      <c r="I54" t="str">
        <f t="shared" ca="1" si="60"/>
        <v/>
      </c>
    </row>
    <row r="55" spans="1:9">
      <c r="A55" s="1" t="str">
        <f t="shared" ca="1" si="46"/>
        <v>16:00-18:00</v>
      </c>
      <c r="B55" s="2">
        <f t="shared" ca="1" si="55"/>
        <v>11</v>
      </c>
      <c r="C55" s="1">
        <f t="shared" ca="1" si="61"/>
        <v>42560</v>
      </c>
      <c r="D55" t="str">
        <f t="shared" ca="1" si="49"/>
        <v/>
      </c>
      <c r="E55" t="str">
        <f t="shared" ca="1" si="57"/>
        <v>7月9日</v>
      </c>
      <c r="F55" t="str">
        <f t="shared" ca="1" si="62"/>
        <v>星期六</v>
      </c>
      <c r="G55" s="1" t="str">
        <f t="shared" ca="1" si="52"/>
        <v>16:00-18:00</v>
      </c>
      <c r="H55" s="1" t="str">
        <f t="shared" ca="1" si="59"/>
        <v>4256016:00-18:00</v>
      </c>
      <c r="I55" t="str">
        <f t="shared" ca="1" si="60"/>
        <v/>
      </c>
    </row>
    <row r="56" spans="1:9">
      <c r="A56" s="1" t="str">
        <f t="shared" ca="1" si="46"/>
        <v>17:00-19:00</v>
      </c>
      <c r="B56" s="2">
        <f t="shared" ca="1" si="55"/>
        <v>11</v>
      </c>
      <c r="C56" s="1">
        <f t="shared" ca="1" si="61"/>
        <v>42560</v>
      </c>
      <c r="D56" t="str">
        <f t="shared" ca="1" si="49"/>
        <v/>
      </c>
      <c r="E56" t="str">
        <f t="shared" ca="1" si="57"/>
        <v>7月9日</v>
      </c>
      <c r="F56" t="str">
        <f t="shared" ca="1" si="62"/>
        <v>星期六</v>
      </c>
      <c r="G56" s="1" t="str">
        <f t="shared" ca="1" si="52"/>
        <v>17:00-19:00</v>
      </c>
      <c r="H56" s="1" t="str">
        <f t="shared" ca="1" si="59"/>
        <v>4256017:00-19:00</v>
      </c>
      <c r="I56" t="str">
        <f t="shared" ca="1" si="60"/>
        <v/>
      </c>
    </row>
    <row r="57" spans="1:9">
      <c r="A57" s="1" t="str">
        <f t="shared" ca="1" si="46"/>
        <v>19:00-21:00</v>
      </c>
      <c r="B57" s="2">
        <f t="shared" ca="1" si="55"/>
        <v>11</v>
      </c>
      <c r="C57" s="1">
        <f t="shared" ca="1" si="61"/>
        <v>42560</v>
      </c>
      <c r="D57" t="str">
        <f t="shared" ca="1" si="49"/>
        <v/>
      </c>
      <c r="E57" t="str">
        <f t="shared" ca="1" si="57"/>
        <v>7月9日</v>
      </c>
      <c r="F57" t="str">
        <f t="shared" ca="1" si="62"/>
        <v>星期六</v>
      </c>
      <c r="G57" s="1" t="str">
        <f t="shared" ca="1" si="52"/>
        <v>19:00-21:00</v>
      </c>
      <c r="H57" s="1" t="str">
        <f t="shared" ca="1" si="59"/>
        <v>4256019:00-21:00</v>
      </c>
      <c r="I57" t="str">
        <f t="shared" ca="1" si="60"/>
        <v/>
      </c>
    </row>
    <row r="58" spans="1:9">
      <c r="A58" s="1">
        <f t="shared" ca="1" si="46"/>
        <v>42561</v>
      </c>
      <c r="B58" s="2">
        <f t="shared" ca="1" si="55"/>
        <v>5</v>
      </c>
      <c r="C58" s="1">
        <f t="shared" ca="1" si="61"/>
        <v>42561</v>
      </c>
      <c r="D58" t="str">
        <f t="shared" ca="1" si="49"/>
        <v/>
      </c>
      <c r="E58" t="str">
        <f t="shared" ca="1" si="57"/>
        <v>7月10日</v>
      </c>
      <c r="F58" t="str">
        <f t="shared" ca="1" si="62"/>
        <v>星期日</v>
      </c>
      <c r="G58" s="1">
        <f t="shared" ca="1" si="52"/>
        <v>42561</v>
      </c>
      <c r="H58" s="1" t="str">
        <f t="shared" ca="1" si="59"/>
        <v>4256142561</v>
      </c>
      <c r="I58" t="str">
        <f t="shared" ca="1" si="60"/>
        <v/>
      </c>
    </row>
    <row r="59" spans="1:9">
      <c r="A59" s="1" t="str">
        <f t="shared" ca="1" si="46"/>
        <v>8:00-10:00</v>
      </c>
      <c r="B59" s="2">
        <f t="shared" ca="1" si="55"/>
        <v>10</v>
      </c>
      <c r="C59" s="1">
        <f t="shared" ca="1" si="61"/>
        <v>42561</v>
      </c>
      <c r="D59" t="str">
        <f t="shared" ca="1" si="49"/>
        <v/>
      </c>
      <c r="E59" t="str">
        <f t="shared" ca="1" si="57"/>
        <v>7月10日</v>
      </c>
      <c r="F59" t="str">
        <f t="shared" ca="1" si="62"/>
        <v>星期日</v>
      </c>
      <c r="G59" s="1" t="str">
        <f t="shared" ca="1" si="52"/>
        <v>8:00-10:00</v>
      </c>
      <c r="H59" s="1" t="str">
        <f t="shared" ca="1" si="59"/>
        <v>425618:00-10:00</v>
      </c>
      <c r="I59" t="str">
        <f t="shared" ca="1" si="60"/>
        <v/>
      </c>
    </row>
    <row r="60" spans="1:9">
      <c r="A60" s="1" t="str">
        <f t="shared" ca="1" si="46"/>
        <v>10:00-12:00</v>
      </c>
      <c r="B60" s="2">
        <f t="shared" ca="1" si="55"/>
        <v>11</v>
      </c>
      <c r="C60" s="1">
        <f t="shared" ca="1" si="61"/>
        <v>42561</v>
      </c>
      <c r="D60" t="str">
        <f t="shared" ca="1" si="49"/>
        <v/>
      </c>
      <c r="E60" t="str">
        <f t="shared" ca="1" si="57"/>
        <v>7月10日</v>
      </c>
      <c r="F60" t="str">
        <f t="shared" ca="1" si="62"/>
        <v>星期日</v>
      </c>
      <c r="G60" s="1" t="str">
        <f t="shared" ca="1" si="52"/>
        <v>10:00-12:00</v>
      </c>
      <c r="H60" s="1" t="str">
        <f t="shared" ca="1" si="59"/>
        <v>4256110:00-12:00</v>
      </c>
      <c r="I60" t="str">
        <f t="shared" ca="1" si="60"/>
        <v/>
      </c>
    </row>
    <row r="61" spans="1:9">
      <c r="A61" s="1" t="str">
        <f t="shared" ca="1" si="46"/>
        <v>14:00-16:00</v>
      </c>
      <c r="B61" s="2">
        <f t="shared" ca="1" si="55"/>
        <v>11</v>
      </c>
      <c r="C61" s="1">
        <f t="shared" ca="1" si="61"/>
        <v>42561</v>
      </c>
      <c r="D61" t="str">
        <f t="shared" ca="1" si="49"/>
        <v/>
      </c>
      <c r="E61" t="str">
        <f t="shared" ca="1" si="57"/>
        <v>7月10日</v>
      </c>
      <c r="F61" t="str">
        <f t="shared" ca="1" si="62"/>
        <v>星期日</v>
      </c>
      <c r="G61" s="1" t="str">
        <f t="shared" ca="1" si="52"/>
        <v>14:00-16:00</v>
      </c>
      <c r="H61" s="1" t="str">
        <f t="shared" ca="1" si="59"/>
        <v>4256114:00-16:00</v>
      </c>
      <c r="I61" t="str">
        <f t="shared" ca="1" si="60"/>
        <v/>
      </c>
    </row>
    <row r="62" spans="1:9">
      <c r="A62" s="1" t="str">
        <f t="shared" ca="1" si="46"/>
        <v>16:00-18:00</v>
      </c>
      <c r="B62" s="2">
        <f t="shared" ca="1" si="55"/>
        <v>11</v>
      </c>
      <c r="C62" s="1">
        <f t="shared" ca="1" si="61"/>
        <v>42561</v>
      </c>
      <c r="D62" t="str">
        <f t="shared" ca="1" si="49"/>
        <v/>
      </c>
      <c r="E62" t="str">
        <f t="shared" ca="1" si="57"/>
        <v>7月10日</v>
      </c>
      <c r="F62" t="str">
        <f t="shared" ca="1" si="62"/>
        <v>星期日</v>
      </c>
      <c r="G62" s="1" t="str">
        <f t="shared" ca="1" si="52"/>
        <v>16:00-18:00</v>
      </c>
      <c r="H62" s="1" t="str">
        <f t="shared" ca="1" si="59"/>
        <v>4256116:00-18:00</v>
      </c>
      <c r="I62" t="str">
        <f t="shared" ca="1" si="60"/>
        <v/>
      </c>
    </row>
    <row r="63" spans="1:9">
      <c r="A63" s="1" t="str">
        <f t="shared" ca="1" si="46"/>
        <v>17:00-19:00</v>
      </c>
      <c r="B63" s="2">
        <f t="shared" ca="1" si="55"/>
        <v>11</v>
      </c>
      <c r="C63" s="1">
        <f t="shared" ca="1" si="61"/>
        <v>42561</v>
      </c>
      <c r="D63" t="str">
        <f t="shared" ca="1" si="49"/>
        <v/>
      </c>
      <c r="E63" t="str">
        <f t="shared" ca="1" si="57"/>
        <v>7月10日</v>
      </c>
      <c r="F63" t="str">
        <f t="shared" ca="1" si="62"/>
        <v>星期日</v>
      </c>
      <c r="G63" s="1" t="str">
        <f t="shared" ca="1" si="52"/>
        <v>17:00-19:00</v>
      </c>
      <c r="H63" s="1" t="str">
        <f t="shared" ca="1" si="59"/>
        <v>4256117:00-19:00</v>
      </c>
      <c r="I63" t="str">
        <f t="shared" ca="1" si="60"/>
        <v/>
      </c>
    </row>
    <row r="64" spans="1:9">
      <c r="A64" s="1" t="str">
        <f t="shared" ca="1" si="46"/>
        <v>19:00-21:00</v>
      </c>
      <c r="B64" s="2">
        <f t="shared" ca="1" si="55"/>
        <v>11</v>
      </c>
      <c r="C64" s="1">
        <f t="shared" ca="1" si="61"/>
        <v>42561</v>
      </c>
      <c r="D64" t="str">
        <f t="shared" ca="1" si="49"/>
        <v/>
      </c>
      <c r="E64" t="str">
        <f t="shared" ca="1" si="57"/>
        <v>7月10日</v>
      </c>
      <c r="F64" t="str">
        <f t="shared" ca="1" si="62"/>
        <v>星期日</v>
      </c>
      <c r="G64" s="1" t="str">
        <f t="shared" ca="1" si="52"/>
        <v>19:00-21:00</v>
      </c>
      <c r="H64" s="1" t="str">
        <f t="shared" ca="1" si="59"/>
        <v>4256119:00-21:00</v>
      </c>
      <c r="I64" t="str">
        <f t="shared" ca="1" si="60"/>
        <v/>
      </c>
    </row>
    <row r="65" spans="1:9">
      <c r="A65" s="1">
        <f t="shared" ca="1" si="46"/>
        <v>42562</v>
      </c>
      <c r="B65" s="2">
        <f t="shared" ca="1" si="55"/>
        <v>5</v>
      </c>
      <c r="C65" s="1">
        <f t="shared" ca="1" si="61"/>
        <v>42562</v>
      </c>
      <c r="D65" t="str">
        <f t="shared" ca="1" si="49"/>
        <v/>
      </c>
      <c r="E65" t="str">
        <f t="shared" ca="1" si="57"/>
        <v>7月11日</v>
      </c>
      <c r="F65" t="str">
        <f t="shared" ca="1" si="62"/>
        <v>星期一</v>
      </c>
      <c r="G65" s="1">
        <f t="shared" ca="1" si="52"/>
        <v>42562</v>
      </c>
      <c r="H65" s="1" t="str">
        <f t="shared" ca="1" si="59"/>
        <v>4256242562</v>
      </c>
      <c r="I65" t="str">
        <f t="shared" ca="1" si="60"/>
        <v/>
      </c>
    </row>
    <row r="66" spans="1:9">
      <c r="A66" s="1" t="str">
        <f t="shared" ref="A66" ca="1" si="63">INDIRECT($B$1&amp;"!A:A")</f>
        <v>10:00-12:00</v>
      </c>
      <c r="B66" s="2">
        <f t="shared" ca="1" si="55"/>
        <v>11</v>
      </c>
      <c r="C66" s="1">
        <f t="shared" ca="1" si="61"/>
        <v>42562</v>
      </c>
      <c r="D66" t="str">
        <f t="shared" ref="D66" ca="1" si="64">INDIRECT($B$1&amp;"!O:O")</f>
        <v/>
      </c>
      <c r="E66" t="str">
        <f t="shared" ca="1" si="57"/>
        <v>7月11日</v>
      </c>
      <c r="F66" t="str">
        <f t="shared" ca="1" si="62"/>
        <v>星期一</v>
      </c>
      <c r="G66" s="1" t="str">
        <f t="shared" ref="G66" ca="1" si="65">INDIRECT($B$1&amp;"!A:A")</f>
        <v>10:00-12:00</v>
      </c>
      <c r="H66" s="1" t="str">
        <f t="shared" ca="1" si="59"/>
        <v>4256210:00-12:00</v>
      </c>
      <c r="I66" t="str">
        <f t="shared" ref="I66" ca="1" si="66">INDIRECT($B$1&amp;"!O:O")</f>
        <v/>
      </c>
    </row>
    <row r="67" spans="1:9">
      <c r="A67" s="1" t="str">
        <f t="shared" ref="A67" ca="1" si="67">INDIRECT($B$1&amp;"!A:A")</f>
        <v>14:00-16:00</v>
      </c>
      <c r="B67" s="2">
        <f t="shared" ref="B67" ca="1" si="68">LEN(A67)</f>
        <v>11</v>
      </c>
      <c r="C67" s="1">
        <f t="shared" ca="1" si="61"/>
        <v>42562</v>
      </c>
      <c r="D67" t="str">
        <f t="shared" ref="D67" ca="1" si="69">INDIRECT($B$1&amp;"!O:O")</f>
        <v/>
      </c>
      <c r="E67" t="str">
        <f t="shared" ref="E67" ca="1" si="70">TEXT(C67,"m月d日")</f>
        <v>7月11日</v>
      </c>
      <c r="F67" t="str">
        <f t="shared" ref="F67" ca="1" si="71">TEXT(C67,"aaaa;@")</f>
        <v>星期一</v>
      </c>
      <c r="G67" s="1" t="str">
        <f t="shared" ref="G67" ca="1" si="72">INDIRECT($B$1&amp;"!A:A")</f>
        <v>14:00-16:00</v>
      </c>
      <c r="H67" s="1" t="str">
        <f t="shared" ref="H67" ca="1" si="73">C67&amp;A67</f>
        <v>4256214:00-16:00</v>
      </c>
      <c r="I67" t="str">
        <f t="shared" ref="I67" ca="1" si="74">INDIRECT($B$1&amp;"!O:O")</f>
        <v/>
      </c>
    </row>
    <row r="68" spans="1:9">
      <c r="A68" s="1" t="str">
        <f t="shared" ref="A68" ca="1" si="75">INDIRECT($B$1&amp;"!A:A")</f>
        <v>16:00-18:00</v>
      </c>
      <c r="B68" s="2">
        <f t="shared" ref="B68" ca="1" si="76">LEN(A68)</f>
        <v>11</v>
      </c>
      <c r="C68" s="1">
        <f t="shared" ref="C68" ca="1" si="77">IF(B68&lt;7,A68,C67)</f>
        <v>42562</v>
      </c>
      <c r="D68" t="str">
        <f t="shared" ref="D68" ca="1" si="78">INDIRECT($B$1&amp;"!O:O")</f>
        <v/>
      </c>
      <c r="E68" t="str">
        <f t="shared" ref="E68" ca="1" si="79">TEXT(C68,"m月d日")</f>
        <v>7月11日</v>
      </c>
      <c r="F68" t="str">
        <f t="shared" ref="F68" ca="1" si="80">TEXT(C68,"aaaa;@")</f>
        <v>星期一</v>
      </c>
      <c r="G68" s="1" t="str">
        <f t="shared" ref="G68" ca="1" si="81">INDIRECT($B$1&amp;"!A:A")</f>
        <v>16:00-18:00</v>
      </c>
      <c r="H68" s="1" t="str">
        <f t="shared" ref="H68" ca="1" si="82">C68&amp;A68</f>
        <v>4256216:00-18:00</v>
      </c>
      <c r="I68" t="str">
        <f t="shared" ref="I68" ca="1" si="83">INDIRECT($B$1&amp;"!O:O")</f>
        <v/>
      </c>
    </row>
    <row r="69" spans="1:9">
      <c r="A69" s="1" t="str">
        <f t="shared" ref="A69:A98" ca="1" si="84">INDIRECT($B$1&amp;"!A:A")</f>
        <v>17:00-19:00</v>
      </c>
      <c r="B69" s="2">
        <f t="shared" ref="B69" ca="1" si="85">LEN(A69)</f>
        <v>11</v>
      </c>
      <c r="C69" s="1">
        <f t="shared" ref="C69" ca="1" si="86">IF(B69&lt;7,A69,C68)</f>
        <v>42562</v>
      </c>
      <c r="D69" t="str">
        <f t="shared" ref="D69:D98" ca="1" si="87">INDIRECT($B$1&amp;"!O:O")</f>
        <v/>
      </c>
      <c r="E69" t="str">
        <f t="shared" ref="E69" ca="1" si="88">TEXT(C69,"m月d日")</f>
        <v>7月11日</v>
      </c>
      <c r="F69" t="str">
        <f t="shared" ref="F69" ca="1" si="89">TEXT(C69,"aaaa;@")</f>
        <v>星期一</v>
      </c>
      <c r="G69" s="1" t="str">
        <f t="shared" ref="G69:G98" ca="1" si="90">INDIRECT($B$1&amp;"!A:A")</f>
        <v>17:00-19:00</v>
      </c>
      <c r="H69" s="1" t="str">
        <f t="shared" ref="H69" ca="1" si="91">C69&amp;A69</f>
        <v>4256217:00-19:00</v>
      </c>
      <c r="I69" t="str">
        <f t="shared" ref="I69:I98" ca="1" si="92">INDIRECT($B$1&amp;"!O:O")</f>
        <v/>
      </c>
    </row>
    <row r="70" spans="1:9">
      <c r="A70" s="1" t="str">
        <f t="shared" ca="1" si="84"/>
        <v>19:00-21:00</v>
      </c>
      <c r="B70" s="2">
        <f t="shared" ref="B70:B99" ca="1" si="93">LEN(A70)</f>
        <v>11</v>
      </c>
      <c r="C70" s="1">
        <f t="shared" ref="C70" ca="1" si="94">IF(B70&lt;7,A70,C69)</f>
        <v>42562</v>
      </c>
      <c r="D70" t="str">
        <f t="shared" ca="1" si="87"/>
        <v/>
      </c>
      <c r="E70" t="str">
        <f t="shared" ref="E70:E99" ca="1" si="95">TEXT(C70,"m月d日")</f>
        <v>7月11日</v>
      </c>
      <c r="F70" t="str">
        <f t="shared" ref="F70:F99" ca="1" si="96">TEXT(C70,"aaaa;@")</f>
        <v>星期一</v>
      </c>
      <c r="G70" s="1" t="str">
        <f t="shared" ca="1" si="90"/>
        <v>19:00-21:00</v>
      </c>
      <c r="H70" s="1" t="str">
        <f t="shared" ref="H70:H99" ca="1" si="97">C70&amp;A70</f>
        <v>4256219:00-21:00</v>
      </c>
      <c r="I70" t="str">
        <f t="shared" ca="1" si="92"/>
        <v/>
      </c>
    </row>
    <row r="71" spans="1:9">
      <c r="A71" s="1">
        <f t="shared" ca="1" si="84"/>
        <v>42563</v>
      </c>
      <c r="B71" s="2">
        <f t="shared" ca="1" si="93"/>
        <v>5</v>
      </c>
      <c r="C71" s="1">
        <f t="shared" ref="C71:C100" ca="1" si="98">IF(B71&lt;7,A71,C70)</f>
        <v>42563</v>
      </c>
      <c r="D71" t="str">
        <f t="shared" ca="1" si="87"/>
        <v/>
      </c>
      <c r="E71" t="str">
        <f t="shared" ca="1" si="95"/>
        <v>7月12日</v>
      </c>
      <c r="F71" t="str">
        <f t="shared" ca="1" si="96"/>
        <v>星期二</v>
      </c>
      <c r="G71" s="1">
        <f t="shared" ca="1" si="90"/>
        <v>42563</v>
      </c>
      <c r="H71" s="1" t="str">
        <f t="shared" ca="1" si="97"/>
        <v>4256342563</v>
      </c>
      <c r="I71" t="str">
        <f t="shared" ca="1" si="92"/>
        <v/>
      </c>
    </row>
    <row r="72" spans="1:9">
      <c r="A72" s="1" t="str">
        <f t="shared" ca="1" si="84"/>
        <v>8:00-10:00</v>
      </c>
      <c r="B72" s="2">
        <f t="shared" ca="1" si="93"/>
        <v>10</v>
      </c>
      <c r="C72" s="1">
        <f t="shared" ca="1" si="98"/>
        <v>42563</v>
      </c>
      <c r="D72" t="str">
        <f t="shared" ca="1" si="87"/>
        <v/>
      </c>
      <c r="E72" t="str">
        <f t="shared" ca="1" si="95"/>
        <v>7月12日</v>
      </c>
      <c r="F72" t="str">
        <f t="shared" ca="1" si="96"/>
        <v>星期二</v>
      </c>
      <c r="G72" s="1" t="str">
        <f t="shared" ca="1" si="90"/>
        <v>8:00-10:00</v>
      </c>
      <c r="H72" s="1" t="str">
        <f t="shared" ca="1" si="97"/>
        <v>425638:00-10:00</v>
      </c>
      <c r="I72" t="str">
        <f t="shared" ca="1" si="92"/>
        <v/>
      </c>
    </row>
    <row r="73" spans="1:9">
      <c r="A73" s="1" t="str">
        <f t="shared" ca="1" si="84"/>
        <v>10:00-12:00</v>
      </c>
      <c r="B73" s="2">
        <f t="shared" ca="1" si="93"/>
        <v>11</v>
      </c>
      <c r="C73" s="1">
        <f t="shared" ca="1" si="98"/>
        <v>42563</v>
      </c>
      <c r="D73" t="str">
        <f t="shared" ca="1" si="87"/>
        <v/>
      </c>
      <c r="E73" t="str">
        <f t="shared" ca="1" si="95"/>
        <v>7月12日</v>
      </c>
      <c r="F73" t="str">
        <f t="shared" ca="1" si="96"/>
        <v>星期二</v>
      </c>
      <c r="G73" s="1" t="str">
        <f t="shared" ca="1" si="90"/>
        <v>10:00-12:00</v>
      </c>
      <c r="H73" s="1" t="str">
        <f t="shared" ca="1" si="97"/>
        <v>4256310:00-12:00</v>
      </c>
      <c r="I73" t="str">
        <f t="shared" ca="1" si="92"/>
        <v/>
      </c>
    </row>
    <row r="74" spans="1:9">
      <c r="A74" s="1" t="str">
        <f t="shared" ca="1" si="84"/>
        <v>14:00-16:00</v>
      </c>
      <c r="B74" s="2">
        <f t="shared" ca="1" si="93"/>
        <v>11</v>
      </c>
      <c r="C74" s="1">
        <f t="shared" ca="1" si="98"/>
        <v>42563</v>
      </c>
      <c r="D74" t="str">
        <f t="shared" ca="1" si="87"/>
        <v/>
      </c>
      <c r="E74" t="str">
        <f t="shared" ca="1" si="95"/>
        <v>7月12日</v>
      </c>
      <c r="F74" t="str">
        <f t="shared" ca="1" si="96"/>
        <v>星期二</v>
      </c>
      <c r="G74" s="1" t="str">
        <f t="shared" ca="1" si="90"/>
        <v>14:00-16:00</v>
      </c>
      <c r="H74" s="1" t="str">
        <f t="shared" ca="1" si="97"/>
        <v>4256314:00-16:00</v>
      </c>
      <c r="I74" t="str">
        <f t="shared" ca="1" si="92"/>
        <v/>
      </c>
    </row>
    <row r="75" spans="1:9">
      <c r="A75" s="1" t="str">
        <f t="shared" ca="1" si="84"/>
        <v>16:00-18:00</v>
      </c>
      <c r="B75" s="2">
        <f t="shared" ca="1" si="93"/>
        <v>11</v>
      </c>
      <c r="C75" s="1">
        <f t="shared" ca="1" si="98"/>
        <v>42563</v>
      </c>
      <c r="D75" t="str">
        <f t="shared" ca="1" si="87"/>
        <v/>
      </c>
      <c r="E75" t="str">
        <f t="shared" ca="1" si="95"/>
        <v>7月12日</v>
      </c>
      <c r="F75" t="str">
        <f t="shared" ca="1" si="96"/>
        <v>星期二</v>
      </c>
      <c r="G75" s="1" t="str">
        <f t="shared" ca="1" si="90"/>
        <v>16:00-18:00</v>
      </c>
      <c r="H75" s="1" t="str">
        <f t="shared" ca="1" si="97"/>
        <v>4256316:00-18:00</v>
      </c>
      <c r="I75" t="str">
        <f t="shared" ca="1" si="92"/>
        <v/>
      </c>
    </row>
    <row r="76" spans="1:9">
      <c r="A76" s="1" t="str">
        <f t="shared" ca="1" si="84"/>
        <v>17:00-19:00</v>
      </c>
      <c r="B76" s="2">
        <f t="shared" ca="1" si="93"/>
        <v>11</v>
      </c>
      <c r="C76" s="1">
        <f t="shared" ca="1" si="98"/>
        <v>42563</v>
      </c>
      <c r="D76" t="str">
        <f t="shared" ca="1" si="87"/>
        <v/>
      </c>
      <c r="E76" t="str">
        <f t="shared" ca="1" si="95"/>
        <v>7月12日</v>
      </c>
      <c r="F76" t="str">
        <f t="shared" ca="1" si="96"/>
        <v>星期二</v>
      </c>
      <c r="G76" s="1" t="str">
        <f t="shared" ca="1" si="90"/>
        <v>17:00-19:00</v>
      </c>
      <c r="H76" s="1" t="str">
        <f t="shared" ca="1" si="97"/>
        <v>4256317:00-19:00</v>
      </c>
      <c r="I76" t="str">
        <f t="shared" ca="1" si="92"/>
        <v/>
      </c>
    </row>
    <row r="77" spans="1:9">
      <c r="A77" s="1" t="str">
        <f t="shared" ca="1" si="84"/>
        <v>19:00-21:00</v>
      </c>
      <c r="B77" s="2">
        <f t="shared" ca="1" si="93"/>
        <v>11</v>
      </c>
      <c r="C77" s="1">
        <f t="shared" ca="1" si="98"/>
        <v>42563</v>
      </c>
      <c r="D77" t="str">
        <f t="shared" ca="1" si="87"/>
        <v/>
      </c>
      <c r="E77" t="str">
        <f t="shared" ca="1" si="95"/>
        <v>7月12日</v>
      </c>
      <c r="F77" t="str">
        <f t="shared" ca="1" si="96"/>
        <v>星期二</v>
      </c>
      <c r="G77" s="1" t="str">
        <f t="shared" ca="1" si="90"/>
        <v>19:00-21:00</v>
      </c>
      <c r="H77" s="1" t="str">
        <f t="shared" ca="1" si="97"/>
        <v>4256319:00-21:00</v>
      </c>
      <c r="I77" t="str">
        <f t="shared" ca="1" si="92"/>
        <v/>
      </c>
    </row>
    <row r="78" spans="1:9">
      <c r="A78" s="1">
        <f t="shared" ca="1" si="84"/>
        <v>42564</v>
      </c>
      <c r="B78" s="2">
        <f t="shared" ca="1" si="93"/>
        <v>5</v>
      </c>
      <c r="C78" s="1">
        <f t="shared" ca="1" si="98"/>
        <v>42564</v>
      </c>
      <c r="D78" t="str">
        <f t="shared" ca="1" si="87"/>
        <v/>
      </c>
      <c r="E78" t="str">
        <f t="shared" ca="1" si="95"/>
        <v>7月13日</v>
      </c>
      <c r="F78" t="str">
        <f t="shared" ca="1" si="96"/>
        <v>星期三</v>
      </c>
      <c r="G78" s="1">
        <f t="shared" ca="1" si="90"/>
        <v>42564</v>
      </c>
      <c r="H78" s="1" t="str">
        <f t="shared" ca="1" si="97"/>
        <v>4256442564</v>
      </c>
      <c r="I78" t="str">
        <f t="shared" ca="1" si="92"/>
        <v/>
      </c>
    </row>
    <row r="79" spans="1:9">
      <c r="A79" s="1" t="str">
        <f t="shared" ca="1" si="84"/>
        <v>8:00-10:00</v>
      </c>
      <c r="B79" s="2">
        <f t="shared" ca="1" si="93"/>
        <v>10</v>
      </c>
      <c r="C79" s="1">
        <f t="shared" ca="1" si="98"/>
        <v>42564</v>
      </c>
      <c r="D79" t="str">
        <f t="shared" ca="1" si="87"/>
        <v/>
      </c>
      <c r="E79" t="str">
        <f t="shared" ca="1" si="95"/>
        <v>7月13日</v>
      </c>
      <c r="F79" t="str">
        <f t="shared" ca="1" si="96"/>
        <v>星期三</v>
      </c>
      <c r="G79" s="1" t="str">
        <f t="shared" ca="1" si="90"/>
        <v>8:00-10:00</v>
      </c>
      <c r="H79" s="1" t="str">
        <f t="shared" ca="1" si="97"/>
        <v>425648:00-10:00</v>
      </c>
      <c r="I79" t="str">
        <f t="shared" ca="1" si="92"/>
        <v/>
      </c>
    </row>
    <row r="80" spans="1:9">
      <c r="A80" s="1" t="str">
        <f t="shared" ca="1" si="84"/>
        <v>10:00-12:00</v>
      </c>
      <c r="B80" s="2">
        <f t="shared" ca="1" si="93"/>
        <v>11</v>
      </c>
      <c r="C80" s="1">
        <f t="shared" ca="1" si="98"/>
        <v>42564</v>
      </c>
      <c r="D80" t="str">
        <f t="shared" ca="1" si="87"/>
        <v/>
      </c>
      <c r="E80" t="str">
        <f t="shared" ca="1" si="95"/>
        <v>7月13日</v>
      </c>
      <c r="F80" t="str">
        <f t="shared" ca="1" si="96"/>
        <v>星期三</v>
      </c>
      <c r="G80" s="1" t="str">
        <f t="shared" ca="1" si="90"/>
        <v>10:00-12:00</v>
      </c>
      <c r="H80" s="1" t="str">
        <f t="shared" ca="1" si="97"/>
        <v>4256410:00-12:00</v>
      </c>
      <c r="I80" t="str">
        <f t="shared" ca="1" si="92"/>
        <v/>
      </c>
    </row>
    <row r="81" spans="1:9">
      <c r="A81" s="1" t="str">
        <f t="shared" ca="1" si="84"/>
        <v>14:00-16:00</v>
      </c>
      <c r="B81" s="2">
        <f t="shared" ca="1" si="93"/>
        <v>11</v>
      </c>
      <c r="C81" s="1">
        <f t="shared" ca="1" si="98"/>
        <v>42564</v>
      </c>
      <c r="D81" t="str">
        <f t="shared" ca="1" si="87"/>
        <v/>
      </c>
      <c r="E81" t="str">
        <f t="shared" ca="1" si="95"/>
        <v>7月13日</v>
      </c>
      <c r="F81" t="str">
        <f t="shared" ca="1" si="96"/>
        <v>星期三</v>
      </c>
      <c r="G81" s="1" t="str">
        <f t="shared" ca="1" si="90"/>
        <v>14:00-16:00</v>
      </c>
      <c r="H81" s="1" t="str">
        <f t="shared" ca="1" si="97"/>
        <v>4256414:00-16:00</v>
      </c>
      <c r="I81" t="str">
        <f t="shared" ca="1" si="92"/>
        <v/>
      </c>
    </row>
    <row r="82" spans="1:9">
      <c r="A82" s="1" t="str">
        <f t="shared" ca="1" si="84"/>
        <v>16:00-18:00</v>
      </c>
      <c r="B82" s="2">
        <f t="shared" ca="1" si="93"/>
        <v>11</v>
      </c>
      <c r="C82" s="1">
        <f t="shared" ca="1" si="98"/>
        <v>42564</v>
      </c>
      <c r="D82" t="str">
        <f t="shared" ca="1" si="87"/>
        <v/>
      </c>
      <c r="E82" t="str">
        <f t="shared" ca="1" si="95"/>
        <v>7月13日</v>
      </c>
      <c r="F82" t="str">
        <f t="shared" ca="1" si="96"/>
        <v>星期三</v>
      </c>
      <c r="G82" s="1" t="str">
        <f t="shared" ca="1" si="90"/>
        <v>16:00-18:00</v>
      </c>
      <c r="H82" s="1" t="str">
        <f t="shared" ca="1" si="97"/>
        <v>4256416:00-18:00</v>
      </c>
      <c r="I82" t="str">
        <f t="shared" ca="1" si="92"/>
        <v/>
      </c>
    </row>
    <row r="83" spans="1:9">
      <c r="A83" s="1" t="str">
        <f t="shared" ca="1" si="84"/>
        <v>19:00-21:00</v>
      </c>
      <c r="B83" s="2">
        <f t="shared" ca="1" si="93"/>
        <v>11</v>
      </c>
      <c r="C83" s="1">
        <f t="shared" ca="1" si="98"/>
        <v>42564</v>
      </c>
      <c r="D83" t="str">
        <f t="shared" ca="1" si="87"/>
        <v>数学</v>
      </c>
      <c r="E83" t="str">
        <f t="shared" ca="1" si="95"/>
        <v>7月13日</v>
      </c>
      <c r="F83" t="str">
        <f t="shared" ca="1" si="96"/>
        <v>星期三</v>
      </c>
      <c r="G83" s="1" t="str">
        <f t="shared" ca="1" si="90"/>
        <v>19:00-21:00</v>
      </c>
      <c r="H83" s="1" t="str">
        <f t="shared" ca="1" si="97"/>
        <v>4256419:00-21:00</v>
      </c>
      <c r="I83" t="str">
        <f t="shared" ca="1" si="92"/>
        <v>数学</v>
      </c>
    </row>
    <row r="84" spans="1:9">
      <c r="A84" s="1">
        <f t="shared" ca="1" si="84"/>
        <v>0</v>
      </c>
      <c r="B84" s="2">
        <f t="shared" ca="1" si="93"/>
        <v>1</v>
      </c>
      <c r="C84" s="1">
        <f t="shared" ca="1" si="98"/>
        <v>0</v>
      </c>
      <c r="D84" t="str">
        <f t="shared" ca="1" si="87"/>
        <v/>
      </c>
      <c r="E84" t="str">
        <f t="shared" ca="1" si="95"/>
        <v>1月0日</v>
      </c>
      <c r="F84" t="str">
        <f t="shared" ca="1" si="96"/>
        <v>星期六</v>
      </c>
      <c r="G84" s="1">
        <f t="shared" ca="1" si="90"/>
        <v>0</v>
      </c>
      <c r="H84" s="1" t="str">
        <f t="shared" ca="1" si="97"/>
        <v>00</v>
      </c>
      <c r="I84" t="str">
        <f t="shared" ca="1" si="92"/>
        <v/>
      </c>
    </row>
    <row r="85" spans="1:9">
      <c r="A85" s="1">
        <f t="shared" ca="1" si="84"/>
        <v>42565</v>
      </c>
      <c r="B85" s="2">
        <f t="shared" ca="1" si="93"/>
        <v>5</v>
      </c>
      <c r="C85" s="1">
        <f t="shared" ca="1" si="98"/>
        <v>42565</v>
      </c>
      <c r="D85" t="str">
        <f t="shared" ca="1" si="87"/>
        <v/>
      </c>
      <c r="E85" t="str">
        <f t="shared" ca="1" si="95"/>
        <v>7月14日</v>
      </c>
      <c r="F85" t="str">
        <f t="shared" ca="1" si="96"/>
        <v>星期四</v>
      </c>
      <c r="G85" s="1">
        <f t="shared" ca="1" si="90"/>
        <v>42565</v>
      </c>
      <c r="H85" s="1" t="str">
        <f t="shared" ca="1" si="97"/>
        <v>4256542565</v>
      </c>
      <c r="I85" t="str">
        <f t="shared" ca="1" si="92"/>
        <v/>
      </c>
    </row>
    <row r="86" spans="1:9">
      <c r="A86" s="1" t="str">
        <f t="shared" ca="1" si="84"/>
        <v>8:00-10:00</v>
      </c>
      <c r="B86" s="2">
        <f t="shared" ca="1" si="93"/>
        <v>10</v>
      </c>
      <c r="C86" s="1">
        <f t="shared" ca="1" si="98"/>
        <v>42565</v>
      </c>
      <c r="D86" t="str">
        <f t="shared" ca="1" si="87"/>
        <v/>
      </c>
      <c r="E86" t="str">
        <f t="shared" ca="1" si="95"/>
        <v>7月14日</v>
      </c>
      <c r="F86" t="str">
        <f t="shared" ca="1" si="96"/>
        <v>星期四</v>
      </c>
      <c r="G86" s="1" t="str">
        <f t="shared" ca="1" si="90"/>
        <v>8:00-10:00</v>
      </c>
      <c r="H86" s="1" t="str">
        <f t="shared" ca="1" si="97"/>
        <v>425658:00-10:00</v>
      </c>
      <c r="I86" t="str">
        <f t="shared" ca="1" si="92"/>
        <v/>
      </c>
    </row>
    <row r="87" spans="1:9">
      <c r="A87" s="1" t="str">
        <f t="shared" ca="1" si="84"/>
        <v>10:00-12:00</v>
      </c>
      <c r="B87" s="2">
        <f t="shared" ca="1" si="93"/>
        <v>11</v>
      </c>
      <c r="C87" s="1">
        <f t="shared" ca="1" si="98"/>
        <v>42565</v>
      </c>
      <c r="D87" t="str">
        <f t="shared" ca="1" si="87"/>
        <v/>
      </c>
      <c r="E87" t="str">
        <f t="shared" ca="1" si="95"/>
        <v>7月14日</v>
      </c>
      <c r="F87" t="str">
        <f t="shared" ca="1" si="96"/>
        <v>星期四</v>
      </c>
      <c r="G87" s="1" t="str">
        <f t="shared" ca="1" si="90"/>
        <v>10:00-12:00</v>
      </c>
      <c r="H87" s="1" t="str">
        <f t="shared" ca="1" si="97"/>
        <v>4256510:00-12:00</v>
      </c>
      <c r="I87" t="str">
        <f t="shared" ca="1" si="92"/>
        <v/>
      </c>
    </row>
    <row r="88" spans="1:9">
      <c r="A88" s="1" t="str">
        <f t="shared" ca="1" si="84"/>
        <v>14:00-16:00</v>
      </c>
      <c r="B88" s="2">
        <f t="shared" ca="1" si="93"/>
        <v>11</v>
      </c>
      <c r="C88" s="1">
        <f t="shared" ca="1" si="98"/>
        <v>42565</v>
      </c>
      <c r="D88" t="str">
        <f t="shared" ca="1" si="87"/>
        <v/>
      </c>
      <c r="E88" t="str">
        <f t="shared" ca="1" si="95"/>
        <v>7月14日</v>
      </c>
      <c r="F88" t="str">
        <f t="shared" ca="1" si="96"/>
        <v>星期四</v>
      </c>
      <c r="G88" s="1" t="str">
        <f t="shared" ca="1" si="90"/>
        <v>14:00-16:00</v>
      </c>
      <c r="H88" s="1" t="str">
        <f t="shared" ca="1" si="97"/>
        <v>4256514:00-16:00</v>
      </c>
      <c r="I88" t="str">
        <f t="shared" ca="1" si="92"/>
        <v/>
      </c>
    </row>
    <row r="89" spans="1:9">
      <c r="A89" s="1" t="str">
        <f t="shared" ca="1" si="84"/>
        <v>16:00-18:00</v>
      </c>
      <c r="B89" s="2">
        <f t="shared" ca="1" si="93"/>
        <v>11</v>
      </c>
      <c r="C89" s="1">
        <f t="shared" ca="1" si="98"/>
        <v>42565</v>
      </c>
      <c r="D89" t="str">
        <f t="shared" ca="1" si="87"/>
        <v/>
      </c>
      <c r="E89" t="str">
        <f t="shared" ca="1" si="95"/>
        <v>7月14日</v>
      </c>
      <c r="F89" t="str">
        <f t="shared" ca="1" si="96"/>
        <v>星期四</v>
      </c>
      <c r="G89" s="1" t="str">
        <f t="shared" ca="1" si="90"/>
        <v>16:00-18:00</v>
      </c>
      <c r="H89" s="1" t="str">
        <f t="shared" ca="1" si="97"/>
        <v>4256516:00-18:00</v>
      </c>
      <c r="I89" t="str">
        <f t="shared" ca="1" si="92"/>
        <v/>
      </c>
    </row>
    <row r="90" spans="1:9">
      <c r="A90" s="1" t="str">
        <f t="shared" ca="1" si="84"/>
        <v>17:00-19:00</v>
      </c>
      <c r="B90" s="2">
        <f t="shared" ca="1" si="93"/>
        <v>11</v>
      </c>
      <c r="C90" s="1">
        <f t="shared" ca="1" si="98"/>
        <v>42565</v>
      </c>
      <c r="D90" t="str">
        <f t="shared" ca="1" si="87"/>
        <v/>
      </c>
      <c r="E90" t="str">
        <f t="shared" ca="1" si="95"/>
        <v>7月14日</v>
      </c>
      <c r="F90" t="str">
        <f t="shared" ca="1" si="96"/>
        <v>星期四</v>
      </c>
      <c r="G90" s="1" t="str">
        <f t="shared" ca="1" si="90"/>
        <v>17:00-19:00</v>
      </c>
      <c r="H90" s="1" t="str">
        <f t="shared" ca="1" si="97"/>
        <v>4256517:00-19:00</v>
      </c>
      <c r="I90" t="str">
        <f t="shared" ca="1" si="92"/>
        <v/>
      </c>
    </row>
    <row r="91" spans="1:9">
      <c r="A91" s="1" t="str">
        <f t="shared" ca="1" si="84"/>
        <v>19:00-21:00</v>
      </c>
      <c r="B91" s="2">
        <f t="shared" ca="1" si="93"/>
        <v>11</v>
      </c>
      <c r="C91" s="1">
        <f t="shared" ca="1" si="98"/>
        <v>42565</v>
      </c>
      <c r="D91" t="str">
        <f t="shared" ca="1" si="87"/>
        <v/>
      </c>
      <c r="E91" t="str">
        <f t="shared" ca="1" si="95"/>
        <v>7月14日</v>
      </c>
      <c r="F91" t="str">
        <f t="shared" ca="1" si="96"/>
        <v>星期四</v>
      </c>
      <c r="G91" s="1" t="str">
        <f t="shared" ca="1" si="90"/>
        <v>19:00-21:00</v>
      </c>
      <c r="H91" s="1" t="str">
        <f t="shared" ca="1" si="97"/>
        <v>4256519:00-21:00</v>
      </c>
      <c r="I91" t="str">
        <f t="shared" ca="1" si="92"/>
        <v/>
      </c>
    </row>
    <row r="92" spans="1:9">
      <c r="A92" s="1">
        <f t="shared" ca="1" si="84"/>
        <v>42566</v>
      </c>
      <c r="B92" s="2">
        <f t="shared" ca="1" si="93"/>
        <v>5</v>
      </c>
      <c r="C92" s="1">
        <f t="shared" ca="1" si="98"/>
        <v>42566</v>
      </c>
      <c r="D92" t="str">
        <f t="shared" ca="1" si="87"/>
        <v/>
      </c>
      <c r="E92" t="str">
        <f t="shared" ca="1" si="95"/>
        <v>7月15日</v>
      </c>
      <c r="F92" t="str">
        <f t="shared" ca="1" si="96"/>
        <v>星期五</v>
      </c>
      <c r="G92" s="1">
        <f t="shared" ca="1" si="90"/>
        <v>42566</v>
      </c>
      <c r="H92" s="1" t="str">
        <f t="shared" ca="1" si="97"/>
        <v>4256642566</v>
      </c>
      <c r="I92" t="str">
        <f t="shared" ca="1" si="92"/>
        <v/>
      </c>
    </row>
    <row r="93" spans="1:9">
      <c r="A93" s="1" t="str">
        <f t="shared" ca="1" si="84"/>
        <v>8:00-10:00</v>
      </c>
      <c r="B93" s="2">
        <f t="shared" ca="1" si="93"/>
        <v>10</v>
      </c>
      <c r="C93" s="1">
        <f t="shared" ca="1" si="98"/>
        <v>42566</v>
      </c>
      <c r="D93" t="str">
        <f t="shared" ca="1" si="87"/>
        <v/>
      </c>
      <c r="E93" t="str">
        <f t="shared" ca="1" si="95"/>
        <v>7月15日</v>
      </c>
      <c r="F93" t="str">
        <f t="shared" ca="1" si="96"/>
        <v>星期五</v>
      </c>
      <c r="G93" s="1" t="str">
        <f t="shared" ca="1" si="90"/>
        <v>8:00-10:00</v>
      </c>
      <c r="H93" s="1" t="str">
        <f t="shared" ca="1" si="97"/>
        <v>425668:00-10:00</v>
      </c>
      <c r="I93" t="str">
        <f t="shared" ca="1" si="92"/>
        <v/>
      </c>
    </row>
    <row r="94" spans="1:9">
      <c r="A94" s="1" t="str">
        <f t="shared" ca="1" si="84"/>
        <v>10:00-12:00</v>
      </c>
      <c r="B94" s="2">
        <f t="shared" ca="1" si="93"/>
        <v>11</v>
      </c>
      <c r="C94" s="1">
        <f t="shared" ca="1" si="98"/>
        <v>42566</v>
      </c>
      <c r="D94" t="str">
        <f t="shared" ca="1" si="87"/>
        <v/>
      </c>
      <c r="E94" t="str">
        <f t="shared" ca="1" si="95"/>
        <v>7月15日</v>
      </c>
      <c r="F94" t="str">
        <f t="shared" ca="1" si="96"/>
        <v>星期五</v>
      </c>
      <c r="G94" s="1" t="str">
        <f t="shared" ca="1" si="90"/>
        <v>10:00-12:00</v>
      </c>
      <c r="H94" s="1" t="str">
        <f t="shared" ca="1" si="97"/>
        <v>4256610:00-12:00</v>
      </c>
      <c r="I94" t="str">
        <f t="shared" ca="1" si="92"/>
        <v/>
      </c>
    </row>
    <row r="95" spans="1:9">
      <c r="A95" s="1" t="str">
        <f t="shared" ca="1" si="84"/>
        <v>14:00-16:00</v>
      </c>
      <c r="B95" s="2">
        <f t="shared" ca="1" si="93"/>
        <v>11</v>
      </c>
      <c r="C95" s="1">
        <f t="shared" ca="1" si="98"/>
        <v>42566</v>
      </c>
      <c r="D95" t="str">
        <f t="shared" ca="1" si="87"/>
        <v/>
      </c>
      <c r="E95" t="str">
        <f t="shared" ca="1" si="95"/>
        <v>7月15日</v>
      </c>
      <c r="F95" t="str">
        <f t="shared" ca="1" si="96"/>
        <v>星期五</v>
      </c>
      <c r="G95" s="1" t="str">
        <f t="shared" ca="1" si="90"/>
        <v>14:00-16:00</v>
      </c>
      <c r="H95" s="1" t="str">
        <f t="shared" ca="1" si="97"/>
        <v>4256614:00-16:00</v>
      </c>
      <c r="I95" t="str">
        <f t="shared" ca="1" si="92"/>
        <v/>
      </c>
    </row>
    <row r="96" spans="1:9">
      <c r="A96" s="1" t="str">
        <f t="shared" ca="1" si="84"/>
        <v>16:00-18:00</v>
      </c>
      <c r="B96" s="2">
        <f t="shared" ca="1" si="93"/>
        <v>11</v>
      </c>
      <c r="C96" s="1">
        <f t="shared" ca="1" si="98"/>
        <v>42566</v>
      </c>
      <c r="D96" t="str">
        <f t="shared" ca="1" si="87"/>
        <v/>
      </c>
      <c r="E96" t="str">
        <f t="shared" ca="1" si="95"/>
        <v>7月15日</v>
      </c>
      <c r="F96" t="str">
        <f t="shared" ca="1" si="96"/>
        <v>星期五</v>
      </c>
      <c r="G96" s="1" t="str">
        <f t="shared" ca="1" si="90"/>
        <v>16:00-18:00</v>
      </c>
      <c r="H96" s="1" t="str">
        <f t="shared" ca="1" si="97"/>
        <v>4256616:00-18:00</v>
      </c>
      <c r="I96" t="str">
        <f t="shared" ca="1" si="92"/>
        <v/>
      </c>
    </row>
    <row r="97" spans="1:9">
      <c r="A97" s="1" t="str">
        <f t="shared" ca="1" si="84"/>
        <v>19:00-21:00</v>
      </c>
      <c r="B97" s="2">
        <f t="shared" ca="1" si="93"/>
        <v>11</v>
      </c>
      <c r="C97" s="1">
        <f t="shared" ca="1" si="98"/>
        <v>42566</v>
      </c>
      <c r="D97" t="str">
        <f t="shared" ca="1" si="87"/>
        <v/>
      </c>
      <c r="E97" t="str">
        <f t="shared" ca="1" si="95"/>
        <v>7月15日</v>
      </c>
      <c r="F97" t="str">
        <f t="shared" ca="1" si="96"/>
        <v>星期五</v>
      </c>
      <c r="G97" s="1" t="str">
        <f t="shared" ca="1" si="90"/>
        <v>19:00-21:00</v>
      </c>
      <c r="H97" s="1" t="str">
        <f t="shared" ca="1" si="97"/>
        <v>4256619:00-21:00</v>
      </c>
      <c r="I97" t="str">
        <f t="shared" ca="1" si="92"/>
        <v/>
      </c>
    </row>
    <row r="98" spans="1:9">
      <c r="A98" s="1">
        <f t="shared" ca="1" si="84"/>
        <v>0</v>
      </c>
      <c r="B98" s="2">
        <f t="shared" ca="1" si="93"/>
        <v>1</v>
      </c>
      <c r="C98" s="1">
        <f t="shared" ca="1" si="98"/>
        <v>0</v>
      </c>
      <c r="D98" t="str">
        <f t="shared" ca="1" si="87"/>
        <v/>
      </c>
      <c r="E98" t="str">
        <f t="shared" ca="1" si="95"/>
        <v>1月0日</v>
      </c>
      <c r="F98" t="str">
        <f t="shared" ca="1" si="96"/>
        <v>星期六</v>
      </c>
      <c r="G98" s="1">
        <f t="shared" ca="1" si="90"/>
        <v>0</v>
      </c>
      <c r="H98" s="1" t="str">
        <f t="shared" ca="1" si="97"/>
        <v>00</v>
      </c>
      <c r="I98" t="str">
        <f t="shared" ca="1" si="92"/>
        <v/>
      </c>
    </row>
    <row r="99" spans="1:9">
      <c r="A99" s="1">
        <f t="shared" ref="A99" ca="1" si="99">INDIRECT($B$1&amp;"!A:A")</f>
        <v>42567</v>
      </c>
      <c r="B99" s="2">
        <f t="shared" ca="1" si="93"/>
        <v>5</v>
      </c>
      <c r="C99" s="1">
        <f t="shared" ca="1" si="98"/>
        <v>42567</v>
      </c>
      <c r="D99" t="str">
        <f t="shared" ref="D99" ca="1" si="100">INDIRECT($B$1&amp;"!O:O")</f>
        <v/>
      </c>
      <c r="E99" t="str">
        <f t="shared" ca="1" si="95"/>
        <v>7月16日</v>
      </c>
      <c r="F99" t="str">
        <f t="shared" ca="1" si="96"/>
        <v>星期六</v>
      </c>
      <c r="G99" s="1">
        <f t="shared" ref="G99" ca="1" si="101">INDIRECT($B$1&amp;"!A:A")</f>
        <v>42567</v>
      </c>
      <c r="H99" s="1" t="str">
        <f t="shared" ca="1" si="97"/>
        <v>4256742567</v>
      </c>
      <c r="I99" t="str">
        <f t="shared" ref="I99" ca="1" si="102">INDIRECT($B$1&amp;"!O:O")</f>
        <v/>
      </c>
    </row>
    <row r="100" spans="1:9">
      <c r="A100" s="1" t="str">
        <f t="shared" ref="A100" ca="1" si="103">INDIRECT($B$1&amp;"!A:A")</f>
        <v>8:00-10:00</v>
      </c>
      <c r="B100" s="2">
        <f t="shared" ref="B100" ca="1" si="104">LEN(A100)</f>
        <v>10</v>
      </c>
      <c r="C100" s="1">
        <f t="shared" ca="1" si="98"/>
        <v>42567</v>
      </c>
      <c r="D100" t="str">
        <f t="shared" ref="D100" ca="1" si="105">INDIRECT($B$1&amp;"!O:O")</f>
        <v/>
      </c>
      <c r="E100" t="str">
        <f t="shared" ref="E100" ca="1" si="106">TEXT(C100,"m月d日")</f>
        <v>7月16日</v>
      </c>
      <c r="F100" t="str">
        <f t="shared" ref="F100" ca="1" si="107">TEXT(C100,"aaaa;@")</f>
        <v>星期六</v>
      </c>
      <c r="G100" s="1" t="str">
        <f t="shared" ref="G100" ca="1" si="108">INDIRECT($B$1&amp;"!A:A")</f>
        <v>8:00-10:00</v>
      </c>
      <c r="H100" s="1" t="str">
        <f t="shared" ref="H100" ca="1" si="109">C100&amp;A100</f>
        <v>425678:00-10:00</v>
      </c>
      <c r="I100" t="str">
        <f t="shared" ref="I100" ca="1" si="110">INDIRECT($B$1&amp;"!O:O")</f>
        <v/>
      </c>
    </row>
    <row r="101" spans="1:9">
      <c r="A101" s="1" t="str">
        <f t="shared" ref="A101:A129" ca="1" si="111">INDIRECT($B$1&amp;"!A:A")</f>
        <v>10:00-12:00</v>
      </c>
      <c r="B101" s="2">
        <f t="shared" ref="B101" ca="1" si="112">LEN(A101)</f>
        <v>11</v>
      </c>
      <c r="C101" s="1">
        <f t="shared" ref="C101" ca="1" si="113">IF(B101&lt;7,A101,C100)</f>
        <v>42567</v>
      </c>
      <c r="D101" t="str">
        <f t="shared" ref="D101:D129" ca="1" si="114">INDIRECT($B$1&amp;"!O:O")</f>
        <v>数学</v>
      </c>
      <c r="E101" t="str">
        <f t="shared" ref="E101" ca="1" si="115">TEXT(C101,"m月d日")</f>
        <v>7月16日</v>
      </c>
      <c r="F101" t="str">
        <f t="shared" ref="F101" ca="1" si="116">TEXT(C101,"aaaa;@")</f>
        <v>星期六</v>
      </c>
      <c r="G101" s="1" t="str">
        <f t="shared" ref="G101:G129" ca="1" si="117">INDIRECT($B$1&amp;"!A:A")</f>
        <v>10:00-12:00</v>
      </c>
      <c r="H101" s="1" t="str">
        <f t="shared" ref="H101" ca="1" si="118">C101&amp;A101</f>
        <v>4256710:00-12:00</v>
      </c>
      <c r="I101" t="str">
        <f t="shared" ref="I101:I129" ca="1" si="119">INDIRECT($B$1&amp;"!O:O")</f>
        <v>数学</v>
      </c>
    </row>
    <row r="102" spans="1:9">
      <c r="A102" s="1" t="str">
        <f t="shared" ca="1" si="111"/>
        <v>14:00-16:00</v>
      </c>
      <c r="B102" s="2">
        <f t="shared" ref="B102:B130" ca="1" si="120">LEN(A102)</f>
        <v>11</v>
      </c>
      <c r="C102" s="1">
        <f t="shared" ref="C102" ca="1" si="121">IF(B102&lt;7,A102,C101)</f>
        <v>42567</v>
      </c>
      <c r="D102" t="str">
        <f t="shared" ca="1" si="114"/>
        <v/>
      </c>
      <c r="E102" t="str">
        <f t="shared" ref="E102:E130" ca="1" si="122">TEXT(C102,"m月d日")</f>
        <v>7月16日</v>
      </c>
      <c r="F102" t="str">
        <f t="shared" ref="F102:F130" ca="1" si="123">TEXT(C102,"aaaa;@")</f>
        <v>星期六</v>
      </c>
      <c r="G102" s="1" t="str">
        <f t="shared" ca="1" si="117"/>
        <v>14:00-16:00</v>
      </c>
      <c r="H102" s="1" t="str">
        <f t="shared" ref="H102:H130" ca="1" si="124">C102&amp;A102</f>
        <v>4256714:00-16:00</v>
      </c>
      <c r="I102" t="str">
        <f t="shared" ca="1" si="119"/>
        <v/>
      </c>
    </row>
    <row r="103" spans="1:9">
      <c r="A103" s="1" t="str">
        <f t="shared" ca="1" si="111"/>
        <v>16:00-18:00</v>
      </c>
      <c r="B103" s="2">
        <f t="shared" ca="1" si="120"/>
        <v>11</v>
      </c>
      <c r="C103" s="1">
        <f t="shared" ref="C103:C131" ca="1" si="125">IF(B103&lt;7,A103,C102)</f>
        <v>42567</v>
      </c>
      <c r="D103" t="str">
        <f t="shared" ca="1" si="114"/>
        <v/>
      </c>
      <c r="E103" t="str">
        <f t="shared" ca="1" si="122"/>
        <v>7月16日</v>
      </c>
      <c r="F103" t="str">
        <f t="shared" ca="1" si="123"/>
        <v>星期六</v>
      </c>
      <c r="G103" s="1" t="str">
        <f t="shared" ca="1" si="117"/>
        <v>16:00-18:00</v>
      </c>
      <c r="H103" s="1" t="str">
        <f t="shared" ca="1" si="124"/>
        <v>4256716:00-18:00</v>
      </c>
      <c r="I103" t="str">
        <f t="shared" ca="1" si="119"/>
        <v/>
      </c>
    </row>
    <row r="104" spans="1:9">
      <c r="A104" s="1" t="str">
        <f t="shared" ca="1" si="111"/>
        <v>17:00-19:00</v>
      </c>
      <c r="B104" s="2">
        <f t="shared" ca="1" si="120"/>
        <v>11</v>
      </c>
      <c r="C104" s="1">
        <f t="shared" ca="1" si="125"/>
        <v>42567</v>
      </c>
      <c r="D104" t="str">
        <f t="shared" ca="1" si="114"/>
        <v/>
      </c>
      <c r="E104" t="str">
        <f t="shared" ca="1" si="122"/>
        <v>7月16日</v>
      </c>
      <c r="F104" t="str">
        <f t="shared" ca="1" si="123"/>
        <v>星期六</v>
      </c>
      <c r="G104" s="1" t="str">
        <f t="shared" ca="1" si="117"/>
        <v>17:00-19:00</v>
      </c>
      <c r="H104" s="1" t="str">
        <f t="shared" ca="1" si="124"/>
        <v>4256717:00-19:00</v>
      </c>
      <c r="I104" t="str">
        <f t="shared" ca="1" si="119"/>
        <v/>
      </c>
    </row>
    <row r="105" spans="1:9">
      <c r="A105" s="1" t="str">
        <f t="shared" ca="1" si="111"/>
        <v>19:00-21:00</v>
      </c>
      <c r="B105" s="2">
        <f t="shared" ca="1" si="120"/>
        <v>11</v>
      </c>
      <c r="C105" s="1">
        <f t="shared" ca="1" si="125"/>
        <v>42567</v>
      </c>
      <c r="D105" t="str">
        <f t="shared" ca="1" si="114"/>
        <v/>
      </c>
      <c r="E105" t="str">
        <f t="shared" ca="1" si="122"/>
        <v>7月16日</v>
      </c>
      <c r="F105" t="str">
        <f t="shared" ca="1" si="123"/>
        <v>星期六</v>
      </c>
      <c r="G105" s="1" t="str">
        <f t="shared" ca="1" si="117"/>
        <v>19:00-21:00</v>
      </c>
      <c r="H105" s="1" t="str">
        <f t="shared" ca="1" si="124"/>
        <v>4256719:00-21:00</v>
      </c>
      <c r="I105" t="str">
        <f t="shared" ca="1" si="119"/>
        <v/>
      </c>
    </row>
    <row r="106" spans="1:9">
      <c r="A106" s="1">
        <f t="shared" ca="1" si="111"/>
        <v>42568</v>
      </c>
      <c r="B106" s="2">
        <f t="shared" ca="1" si="120"/>
        <v>5</v>
      </c>
      <c r="C106" s="1">
        <f t="shared" ca="1" si="125"/>
        <v>42568</v>
      </c>
      <c r="D106" t="str">
        <f t="shared" ca="1" si="114"/>
        <v/>
      </c>
      <c r="E106" t="str">
        <f t="shared" ca="1" si="122"/>
        <v>7月17日</v>
      </c>
      <c r="F106" t="str">
        <f t="shared" ca="1" si="123"/>
        <v>星期日</v>
      </c>
      <c r="G106" s="1">
        <f t="shared" ca="1" si="117"/>
        <v>42568</v>
      </c>
      <c r="H106" s="1" t="str">
        <f t="shared" ca="1" si="124"/>
        <v>4256842568</v>
      </c>
      <c r="I106" t="str">
        <f t="shared" ca="1" si="119"/>
        <v/>
      </c>
    </row>
    <row r="107" spans="1:9">
      <c r="A107" s="1" t="str">
        <f t="shared" ca="1" si="111"/>
        <v>8:00-10:00</v>
      </c>
      <c r="B107" s="2">
        <f t="shared" ca="1" si="120"/>
        <v>10</v>
      </c>
      <c r="C107" s="1">
        <f t="shared" ca="1" si="125"/>
        <v>42568</v>
      </c>
      <c r="D107" t="str">
        <f t="shared" ca="1" si="114"/>
        <v/>
      </c>
      <c r="E107" t="str">
        <f t="shared" ca="1" si="122"/>
        <v>7月17日</v>
      </c>
      <c r="F107" t="str">
        <f t="shared" ca="1" si="123"/>
        <v>星期日</v>
      </c>
      <c r="G107" s="1" t="str">
        <f t="shared" ca="1" si="117"/>
        <v>8:00-10:00</v>
      </c>
      <c r="H107" s="1" t="str">
        <f t="shared" ca="1" si="124"/>
        <v>425688:00-10:00</v>
      </c>
      <c r="I107" t="str">
        <f t="shared" ca="1" si="119"/>
        <v/>
      </c>
    </row>
    <row r="108" spans="1:9">
      <c r="A108" s="1" t="str">
        <f t="shared" ca="1" si="111"/>
        <v>10:00-12:00</v>
      </c>
      <c r="B108" s="2">
        <f t="shared" ca="1" si="120"/>
        <v>11</v>
      </c>
      <c r="C108" s="1">
        <f t="shared" ca="1" si="125"/>
        <v>42568</v>
      </c>
      <c r="D108" t="str">
        <f t="shared" ca="1" si="114"/>
        <v>数学</v>
      </c>
      <c r="E108" t="str">
        <f t="shared" ca="1" si="122"/>
        <v>7月17日</v>
      </c>
      <c r="F108" t="str">
        <f t="shared" ca="1" si="123"/>
        <v>星期日</v>
      </c>
      <c r="G108" s="1" t="str">
        <f t="shared" ca="1" si="117"/>
        <v>10:00-12:00</v>
      </c>
      <c r="H108" s="1" t="str">
        <f t="shared" ca="1" si="124"/>
        <v>4256810:00-12:00</v>
      </c>
      <c r="I108" t="str">
        <f t="shared" ca="1" si="119"/>
        <v>数学</v>
      </c>
    </row>
    <row r="109" spans="1:9">
      <c r="A109" s="1" t="str">
        <f t="shared" ca="1" si="111"/>
        <v>14:00-16:00</v>
      </c>
      <c r="B109" s="2">
        <f t="shared" ca="1" si="120"/>
        <v>11</v>
      </c>
      <c r="C109" s="1">
        <f t="shared" ca="1" si="125"/>
        <v>42568</v>
      </c>
      <c r="D109" t="str">
        <f t="shared" ca="1" si="114"/>
        <v/>
      </c>
      <c r="E109" t="str">
        <f t="shared" ca="1" si="122"/>
        <v>7月17日</v>
      </c>
      <c r="F109" t="str">
        <f t="shared" ca="1" si="123"/>
        <v>星期日</v>
      </c>
      <c r="G109" s="1" t="str">
        <f t="shared" ca="1" si="117"/>
        <v>14:00-16:00</v>
      </c>
      <c r="H109" s="1" t="str">
        <f t="shared" ca="1" si="124"/>
        <v>4256814:00-16:00</v>
      </c>
      <c r="I109" t="str">
        <f t="shared" ca="1" si="119"/>
        <v/>
      </c>
    </row>
    <row r="110" spans="1:9">
      <c r="A110" s="1" t="str">
        <f t="shared" ca="1" si="111"/>
        <v>16:00-18:00</v>
      </c>
      <c r="B110" s="2">
        <f t="shared" ca="1" si="120"/>
        <v>11</v>
      </c>
      <c r="C110" s="1">
        <f t="shared" ca="1" si="125"/>
        <v>42568</v>
      </c>
      <c r="D110" t="str">
        <f t="shared" ca="1" si="114"/>
        <v/>
      </c>
      <c r="E110" t="str">
        <f t="shared" ca="1" si="122"/>
        <v>7月17日</v>
      </c>
      <c r="F110" t="str">
        <f t="shared" ca="1" si="123"/>
        <v>星期日</v>
      </c>
      <c r="G110" s="1" t="str">
        <f t="shared" ca="1" si="117"/>
        <v>16:00-18:00</v>
      </c>
      <c r="H110" s="1" t="str">
        <f t="shared" ca="1" si="124"/>
        <v>4256816:00-18:00</v>
      </c>
      <c r="I110" t="str">
        <f t="shared" ca="1" si="119"/>
        <v/>
      </c>
    </row>
    <row r="111" spans="1:9">
      <c r="A111" s="1" t="str">
        <f t="shared" ca="1" si="111"/>
        <v>19:00-21:00</v>
      </c>
      <c r="B111" s="2">
        <f t="shared" ca="1" si="120"/>
        <v>11</v>
      </c>
      <c r="C111" s="1">
        <f t="shared" ca="1" si="125"/>
        <v>42568</v>
      </c>
      <c r="D111" t="str">
        <f t="shared" ca="1" si="114"/>
        <v/>
      </c>
      <c r="E111" t="str">
        <f t="shared" ca="1" si="122"/>
        <v>7月17日</v>
      </c>
      <c r="F111" t="str">
        <f t="shared" ca="1" si="123"/>
        <v>星期日</v>
      </c>
      <c r="G111" s="1" t="str">
        <f t="shared" ca="1" si="117"/>
        <v>19:00-21:00</v>
      </c>
      <c r="H111" s="1" t="str">
        <f t="shared" ca="1" si="124"/>
        <v>4256819:00-21:00</v>
      </c>
      <c r="I111" t="str">
        <f t="shared" ca="1" si="119"/>
        <v/>
      </c>
    </row>
    <row r="112" spans="1:9">
      <c r="A112" s="1">
        <f t="shared" ca="1" si="111"/>
        <v>0</v>
      </c>
      <c r="B112" s="2">
        <f t="shared" ca="1" si="120"/>
        <v>1</v>
      </c>
      <c r="C112" s="1">
        <f t="shared" ca="1" si="125"/>
        <v>0</v>
      </c>
      <c r="D112" t="str">
        <f t="shared" ca="1" si="114"/>
        <v/>
      </c>
      <c r="E112" t="str">
        <f t="shared" ca="1" si="122"/>
        <v>1月0日</v>
      </c>
      <c r="F112" t="str">
        <f t="shared" ca="1" si="123"/>
        <v>星期六</v>
      </c>
      <c r="G112" s="1">
        <f t="shared" ca="1" si="117"/>
        <v>0</v>
      </c>
      <c r="H112" s="1" t="str">
        <f t="shared" ca="1" si="124"/>
        <v>00</v>
      </c>
      <c r="I112" t="str">
        <f t="shared" ca="1" si="119"/>
        <v/>
      </c>
    </row>
    <row r="113" spans="1:9">
      <c r="A113" s="1">
        <f t="shared" ca="1" si="111"/>
        <v>42569</v>
      </c>
      <c r="B113" s="2">
        <f t="shared" ca="1" si="120"/>
        <v>5</v>
      </c>
      <c r="C113" s="1">
        <f t="shared" ca="1" si="125"/>
        <v>42569</v>
      </c>
      <c r="D113" t="str">
        <f t="shared" ca="1" si="114"/>
        <v/>
      </c>
      <c r="E113" t="str">
        <f t="shared" ca="1" si="122"/>
        <v>7月18日</v>
      </c>
      <c r="F113" t="str">
        <f t="shared" ca="1" si="123"/>
        <v>星期一</v>
      </c>
      <c r="G113" s="1">
        <f t="shared" ca="1" si="117"/>
        <v>42569</v>
      </c>
      <c r="H113" s="1" t="str">
        <f t="shared" ca="1" si="124"/>
        <v>4256942569</v>
      </c>
      <c r="I113" t="str">
        <f t="shared" ca="1" si="119"/>
        <v/>
      </c>
    </row>
    <row r="114" spans="1:9">
      <c r="A114" s="1" t="str">
        <f t="shared" ca="1" si="111"/>
        <v>10:00-12:00</v>
      </c>
      <c r="B114" s="2">
        <f t="shared" ca="1" si="120"/>
        <v>11</v>
      </c>
      <c r="C114" s="1">
        <f t="shared" ca="1" si="125"/>
        <v>42569</v>
      </c>
      <c r="D114" t="str">
        <f t="shared" ca="1" si="114"/>
        <v/>
      </c>
      <c r="E114" t="str">
        <f t="shared" ca="1" si="122"/>
        <v>7月18日</v>
      </c>
      <c r="F114" t="str">
        <f t="shared" ca="1" si="123"/>
        <v>星期一</v>
      </c>
      <c r="G114" s="1" t="str">
        <f t="shared" ca="1" si="117"/>
        <v>10:00-12:00</v>
      </c>
      <c r="H114" s="1" t="str">
        <f t="shared" ca="1" si="124"/>
        <v>4256910:00-12:00</v>
      </c>
      <c r="I114" t="str">
        <f t="shared" ca="1" si="119"/>
        <v/>
      </c>
    </row>
    <row r="115" spans="1:9">
      <c r="A115" s="1" t="str">
        <f t="shared" ca="1" si="111"/>
        <v>14:00-16:00</v>
      </c>
      <c r="B115" s="2">
        <f t="shared" ca="1" si="120"/>
        <v>11</v>
      </c>
      <c r="C115" s="1">
        <f t="shared" ca="1" si="125"/>
        <v>42569</v>
      </c>
      <c r="D115" t="str">
        <f t="shared" ca="1" si="114"/>
        <v/>
      </c>
      <c r="E115" t="str">
        <f t="shared" ca="1" si="122"/>
        <v>7月18日</v>
      </c>
      <c r="F115" t="str">
        <f t="shared" ca="1" si="123"/>
        <v>星期一</v>
      </c>
      <c r="G115" s="1" t="str">
        <f t="shared" ca="1" si="117"/>
        <v>14:00-16:00</v>
      </c>
      <c r="H115" s="1" t="str">
        <f t="shared" ca="1" si="124"/>
        <v>4256914:00-16:00</v>
      </c>
      <c r="I115" t="str">
        <f t="shared" ca="1" si="119"/>
        <v/>
      </c>
    </row>
    <row r="116" spans="1:9">
      <c r="A116" s="1" t="str">
        <f t="shared" ca="1" si="111"/>
        <v>16:00-18:00</v>
      </c>
      <c r="B116" s="2">
        <f t="shared" ca="1" si="120"/>
        <v>11</v>
      </c>
      <c r="C116" s="1">
        <f t="shared" ca="1" si="125"/>
        <v>42569</v>
      </c>
      <c r="D116" t="str">
        <f t="shared" ca="1" si="114"/>
        <v/>
      </c>
      <c r="E116" t="str">
        <f t="shared" ca="1" si="122"/>
        <v>7月18日</v>
      </c>
      <c r="F116" t="str">
        <f t="shared" ca="1" si="123"/>
        <v>星期一</v>
      </c>
      <c r="G116" s="1" t="str">
        <f t="shared" ca="1" si="117"/>
        <v>16:00-18:00</v>
      </c>
      <c r="H116" s="1" t="str">
        <f t="shared" ca="1" si="124"/>
        <v>4256916:00-18:00</v>
      </c>
      <c r="I116" t="str">
        <f t="shared" ca="1" si="119"/>
        <v/>
      </c>
    </row>
    <row r="117" spans="1:9">
      <c r="A117" s="1" t="str">
        <f t="shared" ca="1" si="111"/>
        <v>19:00-21:00</v>
      </c>
      <c r="B117" s="2">
        <f t="shared" ca="1" si="120"/>
        <v>11</v>
      </c>
      <c r="C117" s="1">
        <f t="shared" ca="1" si="125"/>
        <v>42569</v>
      </c>
      <c r="D117" t="str">
        <f t="shared" ca="1" si="114"/>
        <v/>
      </c>
      <c r="E117" t="str">
        <f t="shared" ca="1" si="122"/>
        <v>7月18日</v>
      </c>
      <c r="F117" t="str">
        <f t="shared" ca="1" si="123"/>
        <v>星期一</v>
      </c>
      <c r="G117" s="1" t="str">
        <f t="shared" ca="1" si="117"/>
        <v>19:00-21:00</v>
      </c>
      <c r="H117" s="1" t="str">
        <f t="shared" ca="1" si="124"/>
        <v>4256919:00-21:00</v>
      </c>
      <c r="I117" t="str">
        <f t="shared" ca="1" si="119"/>
        <v/>
      </c>
    </row>
    <row r="118" spans="1:9">
      <c r="A118" s="1">
        <f t="shared" ca="1" si="111"/>
        <v>42570</v>
      </c>
      <c r="B118" s="2">
        <f t="shared" ca="1" si="120"/>
        <v>5</v>
      </c>
      <c r="C118" s="1">
        <f t="shared" ca="1" si="125"/>
        <v>42570</v>
      </c>
      <c r="D118" t="str">
        <f t="shared" ca="1" si="114"/>
        <v/>
      </c>
      <c r="E118" t="str">
        <f t="shared" ca="1" si="122"/>
        <v>7月19日</v>
      </c>
      <c r="F118" t="str">
        <f t="shared" ca="1" si="123"/>
        <v>星期二</v>
      </c>
      <c r="G118" s="1">
        <f t="shared" ca="1" si="117"/>
        <v>42570</v>
      </c>
      <c r="H118" s="1" t="str">
        <f t="shared" ca="1" si="124"/>
        <v>4257042570</v>
      </c>
      <c r="I118" t="str">
        <f t="shared" ca="1" si="119"/>
        <v/>
      </c>
    </row>
    <row r="119" spans="1:9">
      <c r="A119" s="1" t="str">
        <f t="shared" ca="1" si="111"/>
        <v>8:00-10:00</v>
      </c>
      <c r="B119" s="2">
        <f t="shared" ca="1" si="120"/>
        <v>10</v>
      </c>
      <c r="C119" s="1">
        <f t="shared" ca="1" si="125"/>
        <v>42570</v>
      </c>
      <c r="D119" t="str">
        <f t="shared" ca="1" si="114"/>
        <v/>
      </c>
      <c r="E119" t="str">
        <f t="shared" ca="1" si="122"/>
        <v>7月19日</v>
      </c>
      <c r="F119" t="str">
        <f t="shared" ca="1" si="123"/>
        <v>星期二</v>
      </c>
      <c r="G119" s="1" t="str">
        <f t="shared" ca="1" si="117"/>
        <v>8:00-10:00</v>
      </c>
      <c r="H119" s="1" t="str">
        <f t="shared" ca="1" si="124"/>
        <v>425708:00-10:00</v>
      </c>
      <c r="I119" t="str">
        <f t="shared" ca="1" si="119"/>
        <v/>
      </c>
    </row>
    <row r="120" spans="1:9">
      <c r="A120" s="1" t="str">
        <f t="shared" ca="1" si="111"/>
        <v>10:00-12:00</v>
      </c>
      <c r="B120" s="2">
        <f t="shared" ca="1" si="120"/>
        <v>11</v>
      </c>
      <c r="C120" s="1">
        <f t="shared" ca="1" si="125"/>
        <v>42570</v>
      </c>
      <c r="D120" t="str">
        <f t="shared" ca="1" si="114"/>
        <v/>
      </c>
      <c r="E120" t="str">
        <f t="shared" ca="1" si="122"/>
        <v>7月19日</v>
      </c>
      <c r="F120" t="str">
        <f t="shared" ca="1" si="123"/>
        <v>星期二</v>
      </c>
      <c r="G120" s="1" t="str">
        <f t="shared" ca="1" si="117"/>
        <v>10:00-12:00</v>
      </c>
      <c r="H120" s="1" t="str">
        <f t="shared" ca="1" si="124"/>
        <v>4257010:00-12:00</v>
      </c>
      <c r="I120" t="str">
        <f t="shared" ca="1" si="119"/>
        <v/>
      </c>
    </row>
    <row r="121" spans="1:9">
      <c r="A121" s="1" t="str">
        <f t="shared" ca="1" si="111"/>
        <v>14:00-16:00</v>
      </c>
      <c r="B121" s="2">
        <f t="shared" ca="1" si="120"/>
        <v>11</v>
      </c>
      <c r="C121" s="1">
        <f t="shared" ca="1" si="125"/>
        <v>42570</v>
      </c>
      <c r="D121" t="str">
        <f t="shared" ca="1" si="114"/>
        <v/>
      </c>
      <c r="E121" t="str">
        <f t="shared" ca="1" si="122"/>
        <v>7月19日</v>
      </c>
      <c r="F121" t="str">
        <f t="shared" ca="1" si="123"/>
        <v>星期二</v>
      </c>
      <c r="G121" s="1" t="str">
        <f t="shared" ca="1" si="117"/>
        <v>14:00-16:00</v>
      </c>
      <c r="H121" s="1" t="str">
        <f t="shared" ca="1" si="124"/>
        <v>4257014:00-16:00</v>
      </c>
      <c r="I121" t="str">
        <f t="shared" ca="1" si="119"/>
        <v/>
      </c>
    </row>
    <row r="122" spans="1:9">
      <c r="A122" s="1" t="str">
        <f t="shared" ca="1" si="111"/>
        <v>16:00-18:00</v>
      </c>
      <c r="B122" s="2">
        <f t="shared" ca="1" si="120"/>
        <v>11</v>
      </c>
      <c r="C122" s="1">
        <f t="shared" ca="1" si="125"/>
        <v>42570</v>
      </c>
      <c r="D122" t="str">
        <f t="shared" ca="1" si="114"/>
        <v/>
      </c>
      <c r="E122" t="str">
        <f t="shared" ca="1" si="122"/>
        <v>7月19日</v>
      </c>
      <c r="F122" t="str">
        <f t="shared" ca="1" si="123"/>
        <v>星期二</v>
      </c>
      <c r="G122" s="1" t="str">
        <f t="shared" ca="1" si="117"/>
        <v>16:00-18:00</v>
      </c>
      <c r="H122" s="1" t="str">
        <f t="shared" ca="1" si="124"/>
        <v>4257016:00-18:00</v>
      </c>
      <c r="I122" t="str">
        <f t="shared" ca="1" si="119"/>
        <v/>
      </c>
    </row>
    <row r="123" spans="1:9">
      <c r="A123" s="1" t="str">
        <f t="shared" ca="1" si="111"/>
        <v>19:00-21:00</v>
      </c>
      <c r="B123" s="2">
        <f t="shared" ca="1" si="120"/>
        <v>11</v>
      </c>
      <c r="C123" s="1">
        <f t="shared" ca="1" si="125"/>
        <v>42570</v>
      </c>
      <c r="D123" t="str">
        <f t="shared" ca="1" si="114"/>
        <v>数学</v>
      </c>
      <c r="E123" t="str">
        <f t="shared" ca="1" si="122"/>
        <v>7月19日</v>
      </c>
      <c r="F123" t="str">
        <f t="shared" ca="1" si="123"/>
        <v>星期二</v>
      </c>
      <c r="G123" s="1" t="str">
        <f t="shared" ca="1" si="117"/>
        <v>19:00-21:00</v>
      </c>
      <c r="H123" s="1" t="str">
        <f t="shared" ca="1" si="124"/>
        <v>4257019:00-21:00</v>
      </c>
      <c r="I123" t="str">
        <f t="shared" ca="1" si="119"/>
        <v>数学</v>
      </c>
    </row>
    <row r="124" spans="1:9">
      <c r="A124" s="1">
        <f t="shared" ca="1" si="111"/>
        <v>0</v>
      </c>
      <c r="B124" s="2">
        <f t="shared" ca="1" si="120"/>
        <v>1</v>
      </c>
      <c r="C124" s="1">
        <f t="shared" ca="1" si="125"/>
        <v>0</v>
      </c>
      <c r="D124" t="str">
        <f t="shared" ca="1" si="114"/>
        <v/>
      </c>
      <c r="E124" t="str">
        <f t="shared" ca="1" si="122"/>
        <v>1月0日</v>
      </c>
      <c r="F124" t="str">
        <f t="shared" ca="1" si="123"/>
        <v>星期六</v>
      </c>
      <c r="G124" s="1">
        <f t="shared" ca="1" si="117"/>
        <v>0</v>
      </c>
      <c r="H124" s="1" t="str">
        <f t="shared" ca="1" si="124"/>
        <v>00</v>
      </c>
      <c r="I124" t="str">
        <f t="shared" ca="1" si="119"/>
        <v/>
      </c>
    </row>
    <row r="125" spans="1:9">
      <c r="A125" s="1">
        <f t="shared" ca="1" si="111"/>
        <v>42571</v>
      </c>
      <c r="B125" s="2">
        <f t="shared" ca="1" si="120"/>
        <v>5</v>
      </c>
      <c r="C125" s="1">
        <f t="shared" ca="1" si="125"/>
        <v>42571</v>
      </c>
      <c r="D125" t="str">
        <f t="shared" ca="1" si="114"/>
        <v/>
      </c>
      <c r="E125" t="str">
        <f t="shared" ca="1" si="122"/>
        <v>7月20日</v>
      </c>
      <c r="F125" t="str">
        <f t="shared" ca="1" si="123"/>
        <v>星期三</v>
      </c>
      <c r="G125" s="1">
        <f t="shared" ca="1" si="117"/>
        <v>42571</v>
      </c>
      <c r="H125" s="1" t="str">
        <f t="shared" ca="1" si="124"/>
        <v>4257142571</v>
      </c>
      <c r="I125" t="str">
        <f t="shared" ca="1" si="119"/>
        <v/>
      </c>
    </row>
    <row r="126" spans="1:9">
      <c r="A126" s="1" t="str">
        <f t="shared" ca="1" si="111"/>
        <v>8:00-10:00</v>
      </c>
      <c r="B126" s="2">
        <f t="shared" ca="1" si="120"/>
        <v>10</v>
      </c>
      <c r="C126" s="1">
        <f t="shared" ca="1" si="125"/>
        <v>42571</v>
      </c>
      <c r="D126" t="str">
        <f t="shared" ca="1" si="114"/>
        <v/>
      </c>
      <c r="E126" t="str">
        <f t="shared" ca="1" si="122"/>
        <v>7月20日</v>
      </c>
      <c r="F126" t="str">
        <f t="shared" ca="1" si="123"/>
        <v>星期三</v>
      </c>
      <c r="G126" s="1" t="str">
        <f t="shared" ca="1" si="117"/>
        <v>8:00-10:00</v>
      </c>
      <c r="H126" s="1" t="str">
        <f t="shared" ca="1" si="124"/>
        <v>425718:00-10:00</v>
      </c>
      <c r="I126" t="str">
        <f t="shared" ca="1" si="119"/>
        <v/>
      </c>
    </row>
    <row r="127" spans="1:9">
      <c r="A127" s="1" t="str">
        <f t="shared" ca="1" si="111"/>
        <v>10:00-12:00</v>
      </c>
      <c r="B127" s="2">
        <f t="shared" ca="1" si="120"/>
        <v>11</v>
      </c>
      <c r="C127" s="1">
        <f t="shared" ca="1" si="125"/>
        <v>42571</v>
      </c>
      <c r="D127" t="str">
        <f t="shared" ca="1" si="114"/>
        <v/>
      </c>
      <c r="E127" t="str">
        <f t="shared" ca="1" si="122"/>
        <v>7月20日</v>
      </c>
      <c r="F127" t="str">
        <f t="shared" ca="1" si="123"/>
        <v>星期三</v>
      </c>
      <c r="G127" s="1" t="str">
        <f t="shared" ca="1" si="117"/>
        <v>10:00-12:00</v>
      </c>
      <c r="H127" s="1" t="str">
        <f t="shared" ca="1" si="124"/>
        <v>4257110:00-12:00</v>
      </c>
      <c r="I127" t="str">
        <f t="shared" ca="1" si="119"/>
        <v/>
      </c>
    </row>
    <row r="128" spans="1:9">
      <c r="A128" s="1" t="str">
        <f t="shared" ca="1" si="111"/>
        <v>14:00-16:00</v>
      </c>
      <c r="B128" s="2">
        <f t="shared" ca="1" si="120"/>
        <v>11</v>
      </c>
      <c r="C128" s="1">
        <f t="shared" ca="1" si="125"/>
        <v>42571</v>
      </c>
      <c r="D128" t="str">
        <f t="shared" ca="1" si="114"/>
        <v>数学</v>
      </c>
      <c r="E128" t="str">
        <f t="shared" ca="1" si="122"/>
        <v>7月20日</v>
      </c>
      <c r="F128" t="str">
        <f t="shared" ca="1" si="123"/>
        <v>星期三</v>
      </c>
      <c r="G128" s="1" t="str">
        <f t="shared" ca="1" si="117"/>
        <v>14:00-16:00</v>
      </c>
      <c r="H128" s="1" t="str">
        <f t="shared" ca="1" si="124"/>
        <v>4257114:00-16:00</v>
      </c>
      <c r="I128" t="str">
        <f t="shared" ca="1" si="119"/>
        <v>数学</v>
      </c>
    </row>
    <row r="129" spans="1:9">
      <c r="A129" s="1" t="str">
        <f t="shared" ca="1" si="111"/>
        <v>16:00-18:00</v>
      </c>
      <c r="B129" s="2">
        <f t="shared" ca="1" si="120"/>
        <v>11</v>
      </c>
      <c r="C129" s="1">
        <f t="shared" ca="1" si="125"/>
        <v>42571</v>
      </c>
      <c r="D129" t="str">
        <f t="shared" ca="1" si="114"/>
        <v/>
      </c>
      <c r="E129" t="str">
        <f t="shared" ca="1" si="122"/>
        <v>7月20日</v>
      </c>
      <c r="F129" t="str">
        <f t="shared" ca="1" si="123"/>
        <v>星期三</v>
      </c>
      <c r="G129" s="1" t="str">
        <f t="shared" ca="1" si="117"/>
        <v>16:00-18:00</v>
      </c>
      <c r="H129" s="1" t="str">
        <f t="shared" ca="1" si="124"/>
        <v>4257116:00-18:00</v>
      </c>
      <c r="I129" t="str">
        <f t="shared" ca="1" si="119"/>
        <v/>
      </c>
    </row>
    <row r="130" spans="1:9">
      <c r="A130" s="1" t="str">
        <f t="shared" ref="A130" ca="1" si="126">INDIRECT($B$1&amp;"!A:A")</f>
        <v>19:00-21:00</v>
      </c>
      <c r="B130" s="2">
        <f t="shared" ca="1" si="120"/>
        <v>11</v>
      </c>
      <c r="C130" s="1">
        <f t="shared" ca="1" si="125"/>
        <v>42571</v>
      </c>
      <c r="D130" t="str">
        <f t="shared" ref="D130" ca="1" si="127">INDIRECT($B$1&amp;"!O:O")</f>
        <v/>
      </c>
      <c r="E130" t="str">
        <f t="shared" ca="1" si="122"/>
        <v>7月20日</v>
      </c>
      <c r="F130" t="str">
        <f t="shared" ca="1" si="123"/>
        <v>星期三</v>
      </c>
      <c r="G130" s="1" t="str">
        <f t="shared" ref="G130" ca="1" si="128">INDIRECT($B$1&amp;"!A:A")</f>
        <v>19:00-21:00</v>
      </c>
      <c r="H130" s="1" t="str">
        <f t="shared" ca="1" si="124"/>
        <v>4257119:00-21:00</v>
      </c>
      <c r="I130" t="str">
        <f t="shared" ref="I130" ca="1" si="129">INDIRECT($B$1&amp;"!O:O")</f>
        <v/>
      </c>
    </row>
    <row r="131" spans="1:9">
      <c r="A131" s="1">
        <f t="shared" ref="A131" ca="1" si="130">INDIRECT($B$1&amp;"!A:A")</f>
        <v>0</v>
      </c>
      <c r="B131" s="2">
        <f t="shared" ref="B131" ca="1" si="131">LEN(A131)</f>
        <v>1</v>
      </c>
      <c r="C131" s="1">
        <f t="shared" ca="1" si="125"/>
        <v>0</v>
      </c>
      <c r="D131" t="str">
        <f t="shared" ref="D131" ca="1" si="132">INDIRECT($B$1&amp;"!O:O")</f>
        <v/>
      </c>
      <c r="E131" t="str">
        <f t="shared" ref="E131" ca="1" si="133">TEXT(C131,"m月d日")</f>
        <v>1月0日</v>
      </c>
      <c r="F131" t="str">
        <f t="shared" ref="F131" ca="1" si="134">TEXT(C131,"aaaa;@")</f>
        <v>星期六</v>
      </c>
      <c r="G131" s="1">
        <f t="shared" ref="G131" ca="1" si="135">INDIRECT($B$1&amp;"!A:A")</f>
        <v>0</v>
      </c>
      <c r="H131" s="1" t="str">
        <f t="shared" ref="H131" ca="1" si="136">C131&amp;A131</f>
        <v>00</v>
      </c>
      <c r="I131" t="str">
        <f t="shared" ref="I131" ca="1" si="137">INDIRECT($B$1&amp;"!O:O")</f>
        <v/>
      </c>
    </row>
    <row r="132" spans="1:9">
      <c r="A132" s="1">
        <f t="shared" ref="A132" ca="1" si="138">INDIRECT($B$1&amp;"!A:A")</f>
        <v>42572</v>
      </c>
      <c r="B132" s="2">
        <f t="shared" ref="B132" ca="1" si="139">LEN(A132)</f>
        <v>5</v>
      </c>
      <c r="C132" s="1">
        <f t="shared" ref="C132" ca="1" si="140">IF(B132&lt;7,A132,C131)</f>
        <v>42572</v>
      </c>
      <c r="D132" t="str">
        <f t="shared" ref="D132" ca="1" si="141">INDIRECT($B$1&amp;"!O:O")</f>
        <v/>
      </c>
      <c r="E132" t="str">
        <f t="shared" ref="E132" ca="1" si="142">TEXT(C132,"m月d日")</f>
        <v>7月21日</v>
      </c>
      <c r="F132" t="str">
        <f t="shared" ref="F132" ca="1" si="143">TEXT(C132,"aaaa;@")</f>
        <v>星期四</v>
      </c>
      <c r="G132" s="1">
        <f t="shared" ref="G132" ca="1" si="144">INDIRECT($B$1&amp;"!A:A")</f>
        <v>42572</v>
      </c>
      <c r="H132" s="1" t="str">
        <f t="shared" ref="H132" ca="1" si="145">C132&amp;A132</f>
        <v>4257242572</v>
      </c>
      <c r="I132" t="str">
        <f t="shared" ref="I132" ca="1" si="146">INDIRECT($B$1&amp;"!O:O")</f>
        <v/>
      </c>
    </row>
    <row r="133" spans="1:9">
      <c r="A133" s="1" t="str">
        <f t="shared" ref="A133:A162" ca="1" si="147">INDIRECT($B$1&amp;"!A:A")</f>
        <v>8:00-10:00</v>
      </c>
      <c r="B133" s="2">
        <f t="shared" ref="B133" ca="1" si="148">LEN(A133)</f>
        <v>10</v>
      </c>
      <c r="C133" s="1">
        <f t="shared" ref="C133" ca="1" si="149">IF(B133&lt;7,A133,C132)</f>
        <v>42572</v>
      </c>
      <c r="D133" t="str">
        <f t="shared" ref="D133:D162" ca="1" si="150">INDIRECT($B$1&amp;"!O:O")</f>
        <v/>
      </c>
      <c r="E133" t="str">
        <f t="shared" ref="E133" ca="1" si="151">TEXT(C133,"m月d日")</f>
        <v>7月21日</v>
      </c>
      <c r="F133" t="str">
        <f t="shared" ref="F133" ca="1" si="152">TEXT(C133,"aaaa;@")</f>
        <v>星期四</v>
      </c>
      <c r="G133" s="1" t="str">
        <f t="shared" ref="G133:G162" ca="1" si="153">INDIRECT($B$1&amp;"!A:A")</f>
        <v>8:00-10:00</v>
      </c>
      <c r="H133" s="1" t="str">
        <f t="shared" ref="H133" ca="1" si="154">C133&amp;A133</f>
        <v>425728:00-10:00</v>
      </c>
      <c r="I133" t="str">
        <f t="shared" ref="I133:I162" ca="1" si="155">INDIRECT($B$1&amp;"!O:O")</f>
        <v/>
      </c>
    </row>
    <row r="134" spans="1:9">
      <c r="A134" s="1" t="str">
        <f t="shared" ca="1" si="147"/>
        <v>10:00-12:00</v>
      </c>
      <c r="B134" s="2">
        <f t="shared" ref="B134:B163" ca="1" si="156">LEN(A134)</f>
        <v>11</v>
      </c>
      <c r="C134" s="1">
        <f t="shared" ref="C134" ca="1" si="157">IF(B134&lt;7,A134,C133)</f>
        <v>42572</v>
      </c>
      <c r="D134" t="str">
        <f t="shared" ca="1" si="150"/>
        <v/>
      </c>
      <c r="E134" t="str">
        <f t="shared" ref="E134:E163" ca="1" si="158">TEXT(C134,"m月d日")</f>
        <v>7月21日</v>
      </c>
      <c r="F134" t="str">
        <f t="shared" ref="F134:F163" ca="1" si="159">TEXT(C134,"aaaa;@")</f>
        <v>星期四</v>
      </c>
      <c r="G134" s="1" t="str">
        <f t="shared" ca="1" si="153"/>
        <v>10:00-12:00</v>
      </c>
      <c r="H134" s="1" t="str">
        <f t="shared" ref="H134:H163" ca="1" si="160">C134&amp;A134</f>
        <v>4257210:00-12:00</v>
      </c>
      <c r="I134" t="str">
        <f t="shared" ca="1" si="155"/>
        <v/>
      </c>
    </row>
    <row r="135" spans="1:9">
      <c r="A135" s="1" t="str">
        <f t="shared" ca="1" si="147"/>
        <v>14:00-16:00</v>
      </c>
      <c r="B135" s="2">
        <f t="shared" ca="1" si="156"/>
        <v>11</v>
      </c>
      <c r="C135" s="1">
        <f t="shared" ref="C135:C164" ca="1" si="161">IF(B135&lt;7,A135,C134)</f>
        <v>42572</v>
      </c>
      <c r="D135" t="str">
        <f t="shared" ca="1" si="150"/>
        <v/>
      </c>
      <c r="E135" t="str">
        <f t="shared" ca="1" si="158"/>
        <v>7月21日</v>
      </c>
      <c r="F135" t="str">
        <f t="shared" ca="1" si="159"/>
        <v>星期四</v>
      </c>
      <c r="G135" s="1" t="str">
        <f t="shared" ca="1" si="153"/>
        <v>14:00-16:00</v>
      </c>
      <c r="H135" s="1" t="str">
        <f t="shared" ca="1" si="160"/>
        <v>4257214:00-16:00</v>
      </c>
      <c r="I135" t="str">
        <f t="shared" ca="1" si="155"/>
        <v/>
      </c>
    </row>
    <row r="136" spans="1:9">
      <c r="A136" s="1" t="str">
        <f t="shared" ca="1" si="147"/>
        <v>16:00-18:00</v>
      </c>
      <c r="B136" s="2">
        <f t="shared" ca="1" si="156"/>
        <v>11</v>
      </c>
      <c r="C136" s="1">
        <f t="shared" ca="1" si="161"/>
        <v>42572</v>
      </c>
      <c r="D136" t="str">
        <f t="shared" ca="1" si="150"/>
        <v/>
      </c>
      <c r="E136" t="str">
        <f t="shared" ca="1" si="158"/>
        <v>7月21日</v>
      </c>
      <c r="F136" t="str">
        <f t="shared" ca="1" si="159"/>
        <v>星期四</v>
      </c>
      <c r="G136" s="1" t="str">
        <f t="shared" ca="1" si="153"/>
        <v>16:00-18:00</v>
      </c>
      <c r="H136" s="1" t="str">
        <f t="shared" ca="1" si="160"/>
        <v>4257216:00-18:00</v>
      </c>
      <c r="I136" t="str">
        <f t="shared" ca="1" si="155"/>
        <v/>
      </c>
    </row>
    <row r="137" spans="1:9">
      <c r="A137" s="1" t="str">
        <f t="shared" ca="1" si="147"/>
        <v>17:00-19:00</v>
      </c>
      <c r="B137" s="2">
        <f t="shared" ca="1" si="156"/>
        <v>11</v>
      </c>
      <c r="C137" s="1">
        <f t="shared" ca="1" si="161"/>
        <v>42572</v>
      </c>
      <c r="D137" t="str">
        <f t="shared" ca="1" si="150"/>
        <v/>
      </c>
      <c r="E137" t="str">
        <f t="shared" ca="1" si="158"/>
        <v>7月21日</v>
      </c>
      <c r="F137" t="str">
        <f t="shared" ca="1" si="159"/>
        <v>星期四</v>
      </c>
      <c r="G137" s="1" t="str">
        <f t="shared" ca="1" si="153"/>
        <v>17:00-19:00</v>
      </c>
      <c r="H137" s="1" t="str">
        <f t="shared" ca="1" si="160"/>
        <v>4257217:00-19:00</v>
      </c>
      <c r="I137" t="str">
        <f t="shared" ca="1" si="155"/>
        <v/>
      </c>
    </row>
    <row r="138" spans="1:9">
      <c r="A138" s="1" t="str">
        <f t="shared" ca="1" si="147"/>
        <v>19:00-21:00</v>
      </c>
      <c r="B138" s="2">
        <f t="shared" ca="1" si="156"/>
        <v>11</v>
      </c>
      <c r="C138" s="1">
        <f t="shared" ca="1" si="161"/>
        <v>42572</v>
      </c>
      <c r="D138" t="str">
        <f t="shared" ca="1" si="150"/>
        <v/>
      </c>
      <c r="E138" t="str">
        <f t="shared" ca="1" si="158"/>
        <v>7月21日</v>
      </c>
      <c r="F138" t="str">
        <f t="shared" ca="1" si="159"/>
        <v>星期四</v>
      </c>
      <c r="G138" s="1" t="str">
        <f t="shared" ca="1" si="153"/>
        <v>19:00-21:00</v>
      </c>
      <c r="H138" s="1" t="str">
        <f t="shared" ca="1" si="160"/>
        <v>4257219:00-21:00</v>
      </c>
      <c r="I138" t="str">
        <f t="shared" ca="1" si="155"/>
        <v/>
      </c>
    </row>
    <row r="139" spans="1:9">
      <c r="A139" s="1">
        <f t="shared" ca="1" si="147"/>
        <v>42573</v>
      </c>
      <c r="B139" s="2">
        <f t="shared" ca="1" si="156"/>
        <v>5</v>
      </c>
      <c r="C139" s="1">
        <f t="shared" ca="1" si="161"/>
        <v>42573</v>
      </c>
      <c r="D139" t="str">
        <f t="shared" ca="1" si="150"/>
        <v/>
      </c>
      <c r="E139" t="str">
        <f t="shared" ca="1" si="158"/>
        <v>7月22日</v>
      </c>
      <c r="F139" t="str">
        <f t="shared" ca="1" si="159"/>
        <v>星期五</v>
      </c>
      <c r="G139" s="1">
        <f t="shared" ca="1" si="153"/>
        <v>42573</v>
      </c>
      <c r="H139" s="1" t="str">
        <f t="shared" ca="1" si="160"/>
        <v>4257342573</v>
      </c>
      <c r="I139" t="str">
        <f t="shared" ca="1" si="155"/>
        <v/>
      </c>
    </row>
    <row r="140" spans="1:9">
      <c r="A140" s="1" t="str">
        <f t="shared" ca="1" si="147"/>
        <v>8:00-10:00</v>
      </c>
      <c r="B140" s="2">
        <f t="shared" ca="1" si="156"/>
        <v>10</v>
      </c>
      <c r="C140" s="1">
        <f t="shared" ca="1" si="161"/>
        <v>42573</v>
      </c>
      <c r="D140" t="str">
        <f t="shared" ca="1" si="150"/>
        <v/>
      </c>
      <c r="E140" t="str">
        <f t="shared" ca="1" si="158"/>
        <v>7月22日</v>
      </c>
      <c r="F140" t="str">
        <f t="shared" ca="1" si="159"/>
        <v>星期五</v>
      </c>
      <c r="G140" s="1" t="str">
        <f t="shared" ca="1" si="153"/>
        <v>8:00-10:00</v>
      </c>
      <c r="H140" s="1" t="str">
        <f t="shared" ca="1" si="160"/>
        <v>425738:00-10:00</v>
      </c>
      <c r="I140" t="str">
        <f t="shared" ca="1" si="155"/>
        <v/>
      </c>
    </row>
    <row r="141" spans="1:9">
      <c r="A141" s="1" t="str">
        <f t="shared" ca="1" si="147"/>
        <v>10:00-12:00</v>
      </c>
      <c r="B141" s="2">
        <f t="shared" ca="1" si="156"/>
        <v>11</v>
      </c>
      <c r="C141" s="1">
        <f t="shared" ca="1" si="161"/>
        <v>42573</v>
      </c>
      <c r="D141" t="str">
        <f t="shared" ca="1" si="150"/>
        <v/>
      </c>
      <c r="E141" t="str">
        <f t="shared" ca="1" si="158"/>
        <v>7月22日</v>
      </c>
      <c r="F141" t="str">
        <f t="shared" ca="1" si="159"/>
        <v>星期五</v>
      </c>
      <c r="G141" s="1" t="str">
        <f t="shared" ca="1" si="153"/>
        <v>10:00-12:00</v>
      </c>
      <c r="H141" s="1" t="str">
        <f t="shared" ca="1" si="160"/>
        <v>4257310:00-12:00</v>
      </c>
      <c r="I141" t="str">
        <f t="shared" ca="1" si="155"/>
        <v/>
      </c>
    </row>
    <row r="142" spans="1:9">
      <c r="A142" s="1" t="str">
        <f t="shared" ca="1" si="147"/>
        <v>14:00-16:00</v>
      </c>
      <c r="B142" s="2">
        <f t="shared" ca="1" si="156"/>
        <v>11</v>
      </c>
      <c r="C142" s="1">
        <f t="shared" ca="1" si="161"/>
        <v>42573</v>
      </c>
      <c r="D142" t="str">
        <f t="shared" ca="1" si="150"/>
        <v/>
      </c>
      <c r="E142" t="str">
        <f t="shared" ca="1" si="158"/>
        <v>7月22日</v>
      </c>
      <c r="F142" t="str">
        <f t="shared" ca="1" si="159"/>
        <v>星期五</v>
      </c>
      <c r="G142" s="1" t="str">
        <f t="shared" ca="1" si="153"/>
        <v>14:00-16:00</v>
      </c>
      <c r="H142" s="1" t="str">
        <f t="shared" ca="1" si="160"/>
        <v>4257314:00-16:00</v>
      </c>
      <c r="I142" t="str">
        <f t="shared" ca="1" si="155"/>
        <v/>
      </c>
    </row>
    <row r="143" spans="1:9">
      <c r="A143" s="1" t="str">
        <f t="shared" ca="1" si="147"/>
        <v>16:00-18:00</v>
      </c>
      <c r="B143" s="2">
        <f t="shared" ca="1" si="156"/>
        <v>11</v>
      </c>
      <c r="C143" s="1">
        <f t="shared" ca="1" si="161"/>
        <v>42573</v>
      </c>
      <c r="D143" t="str">
        <f t="shared" ca="1" si="150"/>
        <v/>
      </c>
      <c r="E143" t="str">
        <f t="shared" ca="1" si="158"/>
        <v>7月22日</v>
      </c>
      <c r="F143" t="str">
        <f t="shared" ca="1" si="159"/>
        <v>星期五</v>
      </c>
      <c r="G143" s="1" t="str">
        <f t="shared" ca="1" si="153"/>
        <v>16:00-18:00</v>
      </c>
      <c r="H143" s="1" t="str">
        <f t="shared" ca="1" si="160"/>
        <v>4257316:00-18:00</v>
      </c>
      <c r="I143" t="str">
        <f t="shared" ca="1" si="155"/>
        <v/>
      </c>
    </row>
    <row r="144" spans="1:9">
      <c r="A144" s="1" t="str">
        <f t="shared" ca="1" si="147"/>
        <v>19:00-21:00</v>
      </c>
      <c r="B144" s="2">
        <f t="shared" ca="1" si="156"/>
        <v>11</v>
      </c>
      <c r="C144" s="1">
        <f t="shared" ca="1" si="161"/>
        <v>42573</v>
      </c>
      <c r="D144" t="str">
        <f t="shared" ca="1" si="150"/>
        <v/>
      </c>
      <c r="E144" t="str">
        <f t="shared" ca="1" si="158"/>
        <v>7月22日</v>
      </c>
      <c r="F144" t="str">
        <f t="shared" ca="1" si="159"/>
        <v>星期五</v>
      </c>
      <c r="G144" s="1" t="str">
        <f t="shared" ca="1" si="153"/>
        <v>19:00-21:00</v>
      </c>
      <c r="H144" s="1" t="str">
        <f t="shared" ca="1" si="160"/>
        <v>4257319:00-21:00</v>
      </c>
      <c r="I144" t="str">
        <f t="shared" ca="1" si="155"/>
        <v/>
      </c>
    </row>
    <row r="145" spans="1:9">
      <c r="A145" s="1">
        <f t="shared" ca="1" si="147"/>
        <v>0</v>
      </c>
      <c r="B145" s="2">
        <f t="shared" ca="1" si="156"/>
        <v>1</v>
      </c>
      <c r="C145" s="1">
        <f t="shared" ca="1" si="161"/>
        <v>0</v>
      </c>
      <c r="D145" t="str">
        <f t="shared" ca="1" si="150"/>
        <v/>
      </c>
      <c r="E145" t="str">
        <f t="shared" ca="1" si="158"/>
        <v>1月0日</v>
      </c>
      <c r="F145" t="str">
        <f t="shared" ca="1" si="159"/>
        <v>星期六</v>
      </c>
      <c r="G145" s="1">
        <f t="shared" ca="1" si="153"/>
        <v>0</v>
      </c>
      <c r="H145" s="1" t="str">
        <f t="shared" ca="1" si="160"/>
        <v>00</v>
      </c>
      <c r="I145" t="str">
        <f t="shared" ca="1" si="155"/>
        <v/>
      </c>
    </row>
    <row r="146" spans="1:9">
      <c r="A146" s="1">
        <f t="shared" ca="1" si="147"/>
        <v>42574</v>
      </c>
      <c r="B146" s="2">
        <f t="shared" ca="1" si="156"/>
        <v>5</v>
      </c>
      <c r="C146" s="1">
        <f t="shared" ca="1" si="161"/>
        <v>42574</v>
      </c>
      <c r="D146" t="str">
        <f t="shared" ca="1" si="150"/>
        <v>数学</v>
      </c>
      <c r="E146" t="str">
        <f t="shared" ca="1" si="158"/>
        <v>7月23日</v>
      </c>
      <c r="F146" t="str">
        <f t="shared" ca="1" si="159"/>
        <v>星期六</v>
      </c>
      <c r="G146" s="1">
        <f t="shared" ca="1" si="153"/>
        <v>42574</v>
      </c>
      <c r="H146" s="1" t="str">
        <f t="shared" ca="1" si="160"/>
        <v>4257442574</v>
      </c>
      <c r="I146" t="str">
        <f t="shared" ca="1" si="155"/>
        <v>数学</v>
      </c>
    </row>
    <row r="147" spans="1:9">
      <c r="A147" s="1" t="str">
        <f t="shared" ca="1" si="147"/>
        <v>8:00-10:00</v>
      </c>
      <c r="B147" s="2">
        <f t="shared" ca="1" si="156"/>
        <v>10</v>
      </c>
      <c r="C147" s="1">
        <f t="shared" ca="1" si="161"/>
        <v>42574</v>
      </c>
      <c r="D147" t="str">
        <f t="shared" ca="1" si="150"/>
        <v/>
      </c>
      <c r="E147" t="str">
        <f t="shared" ca="1" si="158"/>
        <v>7月23日</v>
      </c>
      <c r="F147" t="str">
        <f t="shared" ca="1" si="159"/>
        <v>星期六</v>
      </c>
      <c r="G147" s="1" t="str">
        <f t="shared" ca="1" si="153"/>
        <v>8:00-10:00</v>
      </c>
      <c r="H147" s="1" t="str">
        <f t="shared" ca="1" si="160"/>
        <v>425748:00-10:00</v>
      </c>
      <c r="I147" t="str">
        <f t="shared" ca="1" si="155"/>
        <v/>
      </c>
    </row>
    <row r="148" spans="1:9">
      <c r="A148" s="1" t="str">
        <f t="shared" ca="1" si="147"/>
        <v>10:00-12:00</v>
      </c>
      <c r="B148" s="2">
        <f t="shared" ca="1" si="156"/>
        <v>11</v>
      </c>
      <c r="C148" s="1">
        <f t="shared" ca="1" si="161"/>
        <v>42574</v>
      </c>
      <c r="D148" t="str">
        <f t="shared" ca="1" si="150"/>
        <v/>
      </c>
      <c r="E148" t="str">
        <f t="shared" ca="1" si="158"/>
        <v>7月23日</v>
      </c>
      <c r="F148" t="str">
        <f t="shared" ca="1" si="159"/>
        <v>星期六</v>
      </c>
      <c r="G148" s="1" t="str">
        <f t="shared" ca="1" si="153"/>
        <v>10:00-12:00</v>
      </c>
      <c r="H148" s="1" t="str">
        <f t="shared" ca="1" si="160"/>
        <v>4257410:00-12:00</v>
      </c>
      <c r="I148" t="str">
        <f t="shared" ca="1" si="155"/>
        <v/>
      </c>
    </row>
    <row r="149" spans="1:9">
      <c r="A149" s="1" t="str">
        <f t="shared" ca="1" si="147"/>
        <v>14:00-16:00</v>
      </c>
      <c r="B149" s="2">
        <f t="shared" ca="1" si="156"/>
        <v>11</v>
      </c>
      <c r="C149" s="1">
        <f t="shared" ca="1" si="161"/>
        <v>42574</v>
      </c>
      <c r="D149" t="str">
        <f t="shared" ca="1" si="150"/>
        <v/>
      </c>
      <c r="E149" t="str">
        <f t="shared" ca="1" si="158"/>
        <v>7月23日</v>
      </c>
      <c r="F149" t="str">
        <f t="shared" ca="1" si="159"/>
        <v>星期六</v>
      </c>
      <c r="G149" s="1" t="str">
        <f t="shared" ca="1" si="153"/>
        <v>14:00-16:00</v>
      </c>
      <c r="H149" s="1" t="str">
        <f t="shared" ca="1" si="160"/>
        <v>4257414:00-16:00</v>
      </c>
      <c r="I149" t="str">
        <f t="shared" ca="1" si="155"/>
        <v/>
      </c>
    </row>
    <row r="150" spans="1:9">
      <c r="A150" s="1" t="str">
        <f t="shared" ca="1" si="147"/>
        <v>16:00-18:00</v>
      </c>
      <c r="B150" s="2">
        <f t="shared" ca="1" si="156"/>
        <v>11</v>
      </c>
      <c r="C150" s="1">
        <f t="shared" ca="1" si="161"/>
        <v>42574</v>
      </c>
      <c r="D150" t="str">
        <f t="shared" ca="1" si="150"/>
        <v/>
      </c>
      <c r="E150" t="str">
        <f t="shared" ca="1" si="158"/>
        <v>7月23日</v>
      </c>
      <c r="F150" t="str">
        <f t="shared" ca="1" si="159"/>
        <v>星期六</v>
      </c>
      <c r="G150" s="1" t="str">
        <f t="shared" ca="1" si="153"/>
        <v>16:00-18:00</v>
      </c>
      <c r="H150" s="1" t="str">
        <f t="shared" ca="1" si="160"/>
        <v>4257416:00-18:00</v>
      </c>
      <c r="I150" t="str">
        <f t="shared" ca="1" si="155"/>
        <v/>
      </c>
    </row>
    <row r="151" spans="1:9">
      <c r="A151" s="1" t="str">
        <f t="shared" ca="1" si="147"/>
        <v>19:00-21:00</v>
      </c>
      <c r="B151" s="2">
        <f t="shared" ca="1" si="156"/>
        <v>11</v>
      </c>
      <c r="C151" s="1">
        <f t="shared" ca="1" si="161"/>
        <v>42574</v>
      </c>
      <c r="D151" t="str">
        <f t="shared" ca="1" si="150"/>
        <v/>
      </c>
      <c r="E151" t="str">
        <f t="shared" ca="1" si="158"/>
        <v>7月23日</v>
      </c>
      <c r="F151" t="str">
        <f t="shared" ca="1" si="159"/>
        <v>星期六</v>
      </c>
      <c r="G151" s="1" t="str">
        <f t="shared" ca="1" si="153"/>
        <v>19:00-21:00</v>
      </c>
      <c r="H151" s="1" t="str">
        <f t="shared" ca="1" si="160"/>
        <v>4257419:00-21:00</v>
      </c>
      <c r="I151" t="str">
        <f t="shared" ca="1" si="155"/>
        <v/>
      </c>
    </row>
    <row r="152" spans="1:9">
      <c r="A152" s="1">
        <f t="shared" ca="1" si="147"/>
        <v>42575</v>
      </c>
      <c r="B152" s="2">
        <f t="shared" ca="1" si="156"/>
        <v>5</v>
      </c>
      <c r="C152" s="1">
        <f t="shared" ca="1" si="161"/>
        <v>42575</v>
      </c>
      <c r="D152" t="str">
        <f t="shared" ca="1" si="150"/>
        <v/>
      </c>
      <c r="E152" t="str">
        <f t="shared" ca="1" si="158"/>
        <v>7月24日</v>
      </c>
      <c r="F152" t="str">
        <f t="shared" ca="1" si="159"/>
        <v>星期日</v>
      </c>
      <c r="G152" s="1">
        <f t="shared" ca="1" si="153"/>
        <v>42575</v>
      </c>
      <c r="H152" s="1" t="str">
        <f t="shared" ca="1" si="160"/>
        <v>4257542575</v>
      </c>
      <c r="I152" t="str">
        <f t="shared" ca="1" si="155"/>
        <v/>
      </c>
    </row>
    <row r="153" spans="1:9">
      <c r="A153" s="1" t="str">
        <f t="shared" ca="1" si="147"/>
        <v>10:00-12:00</v>
      </c>
      <c r="B153" s="2">
        <f t="shared" ca="1" si="156"/>
        <v>11</v>
      </c>
      <c r="C153" s="1">
        <f t="shared" ca="1" si="161"/>
        <v>42575</v>
      </c>
      <c r="D153" t="str">
        <f t="shared" ca="1" si="150"/>
        <v/>
      </c>
      <c r="E153" t="str">
        <f t="shared" ca="1" si="158"/>
        <v>7月24日</v>
      </c>
      <c r="F153" t="str">
        <f t="shared" ca="1" si="159"/>
        <v>星期日</v>
      </c>
      <c r="G153" s="1" t="str">
        <f t="shared" ca="1" si="153"/>
        <v>10:00-12:00</v>
      </c>
      <c r="H153" s="1" t="str">
        <f t="shared" ca="1" si="160"/>
        <v>4257510:00-12:00</v>
      </c>
      <c r="I153" t="str">
        <f t="shared" ca="1" si="155"/>
        <v/>
      </c>
    </row>
    <row r="154" spans="1:9">
      <c r="A154" s="1" t="str">
        <f t="shared" ca="1" si="147"/>
        <v>14:00-16:00</v>
      </c>
      <c r="B154" s="2">
        <f t="shared" ca="1" si="156"/>
        <v>11</v>
      </c>
      <c r="C154" s="1">
        <f t="shared" ca="1" si="161"/>
        <v>42575</v>
      </c>
      <c r="D154" t="str">
        <f t="shared" ca="1" si="150"/>
        <v/>
      </c>
      <c r="E154" t="str">
        <f t="shared" ca="1" si="158"/>
        <v>7月24日</v>
      </c>
      <c r="F154" t="str">
        <f t="shared" ca="1" si="159"/>
        <v>星期日</v>
      </c>
      <c r="G154" s="1" t="str">
        <f t="shared" ca="1" si="153"/>
        <v>14:00-16:00</v>
      </c>
      <c r="H154" s="1" t="str">
        <f t="shared" ca="1" si="160"/>
        <v>4257514:00-16:00</v>
      </c>
      <c r="I154" t="str">
        <f t="shared" ca="1" si="155"/>
        <v/>
      </c>
    </row>
    <row r="155" spans="1:9">
      <c r="A155" s="1" t="str">
        <f t="shared" ca="1" si="147"/>
        <v>16:00-18:00</v>
      </c>
      <c r="B155" s="2">
        <f t="shared" ca="1" si="156"/>
        <v>11</v>
      </c>
      <c r="C155" s="1">
        <f t="shared" ca="1" si="161"/>
        <v>42575</v>
      </c>
      <c r="D155" t="str">
        <f t="shared" ca="1" si="150"/>
        <v/>
      </c>
      <c r="E155" t="str">
        <f t="shared" ca="1" si="158"/>
        <v>7月24日</v>
      </c>
      <c r="F155" t="str">
        <f t="shared" ca="1" si="159"/>
        <v>星期日</v>
      </c>
      <c r="G155" s="1" t="str">
        <f t="shared" ca="1" si="153"/>
        <v>16:00-18:00</v>
      </c>
      <c r="H155" s="1" t="str">
        <f t="shared" ca="1" si="160"/>
        <v>4257516:00-18:00</v>
      </c>
      <c r="I155" t="str">
        <f t="shared" ca="1" si="155"/>
        <v/>
      </c>
    </row>
    <row r="156" spans="1:9">
      <c r="A156" s="1" t="str">
        <f t="shared" ca="1" si="147"/>
        <v>19:00-21:00</v>
      </c>
      <c r="B156" s="2">
        <f t="shared" ca="1" si="156"/>
        <v>11</v>
      </c>
      <c r="C156" s="1">
        <f t="shared" ca="1" si="161"/>
        <v>42575</v>
      </c>
      <c r="D156" t="str">
        <f t="shared" ca="1" si="150"/>
        <v/>
      </c>
      <c r="E156" t="str">
        <f t="shared" ca="1" si="158"/>
        <v>7月24日</v>
      </c>
      <c r="F156" t="str">
        <f t="shared" ca="1" si="159"/>
        <v>星期日</v>
      </c>
      <c r="G156" s="1" t="str">
        <f t="shared" ca="1" si="153"/>
        <v>19:00-21:00</v>
      </c>
      <c r="H156" s="1" t="str">
        <f t="shared" ca="1" si="160"/>
        <v>4257519:00-21:00</v>
      </c>
      <c r="I156" t="str">
        <f t="shared" ca="1" si="155"/>
        <v/>
      </c>
    </row>
    <row r="157" spans="1:9">
      <c r="A157" s="1">
        <f t="shared" ca="1" si="147"/>
        <v>0</v>
      </c>
      <c r="B157" s="2">
        <f t="shared" ca="1" si="156"/>
        <v>1</v>
      </c>
      <c r="C157" s="1">
        <f t="shared" ca="1" si="161"/>
        <v>0</v>
      </c>
      <c r="D157" t="str">
        <f t="shared" ca="1" si="150"/>
        <v/>
      </c>
      <c r="E157" t="str">
        <f t="shared" ca="1" si="158"/>
        <v>1月0日</v>
      </c>
      <c r="F157" t="str">
        <f t="shared" ca="1" si="159"/>
        <v>星期六</v>
      </c>
      <c r="G157" s="1">
        <f t="shared" ca="1" si="153"/>
        <v>0</v>
      </c>
      <c r="H157" s="1" t="str">
        <f t="shared" ca="1" si="160"/>
        <v>00</v>
      </c>
      <c r="I157" t="str">
        <f t="shared" ca="1" si="155"/>
        <v/>
      </c>
    </row>
    <row r="158" spans="1:9">
      <c r="A158" s="1">
        <f t="shared" ca="1" si="147"/>
        <v>42576</v>
      </c>
      <c r="B158" s="2">
        <f t="shared" ca="1" si="156"/>
        <v>5</v>
      </c>
      <c r="C158" s="1">
        <f t="shared" ca="1" si="161"/>
        <v>42576</v>
      </c>
      <c r="D158" t="str">
        <f t="shared" ca="1" si="150"/>
        <v/>
      </c>
      <c r="E158" t="str">
        <f t="shared" ca="1" si="158"/>
        <v>7月25日</v>
      </c>
      <c r="F158" t="str">
        <f t="shared" ca="1" si="159"/>
        <v>星期一</v>
      </c>
      <c r="G158" s="1">
        <f t="shared" ca="1" si="153"/>
        <v>42576</v>
      </c>
      <c r="H158" s="1" t="str">
        <f t="shared" ca="1" si="160"/>
        <v>4257642576</v>
      </c>
      <c r="I158" t="str">
        <f t="shared" ca="1" si="155"/>
        <v/>
      </c>
    </row>
    <row r="159" spans="1:9">
      <c r="A159" s="1" t="str">
        <f t="shared" ca="1" si="147"/>
        <v>10:00-12:00</v>
      </c>
      <c r="B159" s="2">
        <f t="shared" ca="1" si="156"/>
        <v>11</v>
      </c>
      <c r="C159" s="1">
        <f t="shared" ca="1" si="161"/>
        <v>42576</v>
      </c>
      <c r="D159" t="str">
        <f t="shared" ca="1" si="150"/>
        <v/>
      </c>
      <c r="E159" t="str">
        <f t="shared" ca="1" si="158"/>
        <v>7月25日</v>
      </c>
      <c r="F159" t="str">
        <f t="shared" ca="1" si="159"/>
        <v>星期一</v>
      </c>
      <c r="G159" s="1" t="str">
        <f t="shared" ca="1" si="153"/>
        <v>10:00-12:00</v>
      </c>
      <c r="H159" s="1" t="str">
        <f t="shared" ca="1" si="160"/>
        <v>4257610:00-12:00</v>
      </c>
      <c r="I159" t="str">
        <f t="shared" ca="1" si="155"/>
        <v/>
      </c>
    </row>
    <row r="160" spans="1:9">
      <c r="A160" s="1" t="str">
        <f t="shared" ca="1" si="147"/>
        <v>14:00-16:00</v>
      </c>
      <c r="B160" s="2">
        <f t="shared" ca="1" si="156"/>
        <v>11</v>
      </c>
      <c r="C160" s="1">
        <f t="shared" ca="1" si="161"/>
        <v>42576</v>
      </c>
      <c r="D160" t="str">
        <f t="shared" ca="1" si="150"/>
        <v/>
      </c>
      <c r="E160" t="str">
        <f t="shared" ca="1" si="158"/>
        <v>7月25日</v>
      </c>
      <c r="F160" t="str">
        <f t="shared" ca="1" si="159"/>
        <v>星期一</v>
      </c>
      <c r="G160" s="1" t="str">
        <f t="shared" ca="1" si="153"/>
        <v>14:00-16:00</v>
      </c>
      <c r="H160" s="1" t="str">
        <f t="shared" ca="1" si="160"/>
        <v>4257614:00-16:00</v>
      </c>
      <c r="I160" t="str">
        <f t="shared" ca="1" si="155"/>
        <v/>
      </c>
    </row>
    <row r="161" spans="1:9">
      <c r="A161" s="1" t="str">
        <f t="shared" ca="1" si="147"/>
        <v>16:00-18:00</v>
      </c>
      <c r="B161" s="2">
        <f t="shared" ca="1" si="156"/>
        <v>11</v>
      </c>
      <c r="C161" s="1">
        <f t="shared" ca="1" si="161"/>
        <v>42576</v>
      </c>
      <c r="D161" t="str">
        <f t="shared" ca="1" si="150"/>
        <v/>
      </c>
      <c r="E161" t="str">
        <f t="shared" ca="1" si="158"/>
        <v>7月25日</v>
      </c>
      <c r="F161" t="str">
        <f t="shared" ca="1" si="159"/>
        <v>星期一</v>
      </c>
      <c r="G161" s="1" t="str">
        <f t="shared" ca="1" si="153"/>
        <v>16:00-18:00</v>
      </c>
      <c r="H161" s="1" t="str">
        <f t="shared" ca="1" si="160"/>
        <v>4257616:00-18:00</v>
      </c>
      <c r="I161" t="str">
        <f t="shared" ca="1" si="155"/>
        <v/>
      </c>
    </row>
    <row r="162" spans="1:9">
      <c r="A162" s="1" t="str">
        <f t="shared" ca="1" si="147"/>
        <v>17:00-19:00</v>
      </c>
      <c r="B162" s="2">
        <f t="shared" ca="1" si="156"/>
        <v>11</v>
      </c>
      <c r="C162" s="1">
        <f t="shared" ca="1" si="161"/>
        <v>42576</v>
      </c>
      <c r="D162" t="str">
        <f t="shared" ca="1" si="150"/>
        <v/>
      </c>
      <c r="E162" t="str">
        <f t="shared" ca="1" si="158"/>
        <v>7月25日</v>
      </c>
      <c r="F162" t="str">
        <f t="shared" ca="1" si="159"/>
        <v>星期一</v>
      </c>
      <c r="G162" s="1" t="str">
        <f t="shared" ca="1" si="153"/>
        <v>17:00-19:00</v>
      </c>
      <c r="H162" s="1" t="str">
        <f t="shared" ca="1" si="160"/>
        <v>4257617:00-19:00</v>
      </c>
      <c r="I162" t="str">
        <f t="shared" ca="1" si="155"/>
        <v/>
      </c>
    </row>
    <row r="163" spans="1:9">
      <c r="A163" s="1" t="str">
        <f t="shared" ref="A163" ca="1" si="162">INDIRECT($B$1&amp;"!A:A")</f>
        <v>19:00-21:00</v>
      </c>
      <c r="B163" s="2">
        <f t="shared" ca="1" si="156"/>
        <v>11</v>
      </c>
      <c r="C163" s="1">
        <f t="shared" ca="1" si="161"/>
        <v>42576</v>
      </c>
      <c r="D163" t="str">
        <f t="shared" ref="D163" ca="1" si="163">INDIRECT($B$1&amp;"!O:O")</f>
        <v>数学</v>
      </c>
      <c r="E163" t="str">
        <f t="shared" ca="1" si="158"/>
        <v>7月25日</v>
      </c>
      <c r="F163" t="str">
        <f t="shared" ca="1" si="159"/>
        <v>星期一</v>
      </c>
      <c r="G163" s="1" t="str">
        <f t="shared" ref="G163" ca="1" si="164">INDIRECT($B$1&amp;"!A:A")</f>
        <v>19:00-21:00</v>
      </c>
      <c r="H163" s="1" t="str">
        <f t="shared" ca="1" si="160"/>
        <v>4257619:00-21:00</v>
      </c>
      <c r="I163" t="str">
        <f t="shared" ref="I163" ca="1" si="165">INDIRECT($B$1&amp;"!O:O")</f>
        <v>数学</v>
      </c>
    </row>
    <row r="164" spans="1:9">
      <c r="A164" s="1">
        <f t="shared" ref="A164" ca="1" si="166">INDIRECT($B$1&amp;"!A:A")</f>
        <v>42577</v>
      </c>
      <c r="B164" s="2">
        <f t="shared" ref="B164" ca="1" si="167">LEN(A164)</f>
        <v>5</v>
      </c>
      <c r="C164" s="1">
        <f t="shared" ca="1" si="161"/>
        <v>42577</v>
      </c>
      <c r="D164" t="str">
        <f t="shared" ref="D164" ca="1" si="168">INDIRECT($B$1&amp;"!O:O")</f>
        <v/>
      </c>
      <c r="E164" t="str">
        <f t="shared" ref="E164" ca="1" si="169">TEXT(C164,"m月d日")</f>
        <v>7月26日</v>
      </c>
      <c r="F164" t="str">
        <f t="shared" ref="F164" ca="1" si="170">TEXT(C164,"aaaa;@")</f>
        <v>星期二</v>
      </c>
      <c r="G164" s="1">
        <f t="shared" ref="G164" ca="1" si="171">INDIRECT($B$1&amp;"!A:A")</f>
        <v>42577</v>
      </c>
      <c r="H164" s="1" t="str">
        <f t="shared" ref="H164" ca="1" si="172">C164&amp;A164</f>
        <v>4257742577</v>
      </c>
      <c r="I164" t="str">
        <f t="shared" ref="I164" ca="1" si="173">INDIRECT($B$1&amp;"!O:O")</f>
        <v/>
      </c>
    </row>
    <row r="165" spans="1:9">
      <c r="A165" s="1" t="str">
        <f t="shared" ref="A165:A193" ca="1" si="174">INDIRECT($B$1&amp;"!A:A")</f>
        <v>8:00-10:00</v>
      </c>
      <c r="B165" s="2">
        <f t="shared" ref="B165" ca="1" si="175">LEN(A165)</f>
        <v>10</v>
      </c>
      <c r="C165" s="1">
        <f t="shared" ref="C165" ca="1" si="176">IF(B165&lt;7,A165,C164)</f>
        <v>42577</v>
      </c>
      <c r="D165" t="str">
        <f t="shared" ref="D165:D193" ca="1" si="177">INDIRECT($B$1&amp;"!O:O")</f>
        <v/>
      </c>
      <c r="E165" t="str">
        <f t="shared" ref="E165" ca="1" si="178">TEXT(C165,"m月d日")</f>
        <v>7月26日</v>
      </c>
      <c r="F165" t="str">
        <f t="shared" ref="F165" ca="1" si="179">TEXT(C165,"aaaa;@")</f>
        <v>星期二</v>
      </c>
      <c r="G165" s="1" t="str">
        <f t="shared" ref="G165:G193" ca="1" si="180">INDIRECT($B$1&amp;"!A:A")</f>
        <v>8:00-10:00</v>
      </c>
      <c r="H165" s="1" t="str">
        <f t="shared" ref="H165" ca="1" si="181">C165&amp;A165</f>
        <v>425778:00-10:00</v>
      </c>
      <c r="I165" t="str">
        <f t="shared" ref="I165:I193" ca="1" si="182">INDIRECT($B$1&amp;"!O:O")</f>
        <v/>
      </c>
    </row>
    <row r="166" spans="1:9">
      <c r="A166" s="1" t="str">
        <f t="shared" ca="1" si="174"/>
        <v>10:00-12:00</v>
      </c>
      <c r="B166" s="2">
        <f t="shared" ref="B166:B194" ca="1" si="183">LEN(A166)</f>
        <v>11</v>
      </c>
      <c r="C166" s="1">
        <f t="shared" ref="C166" ca="1" si="184">IF(B166&lt;7,A166,C165)</f>
        <v>42577</v>
      </c>
      <c r="D166" t="str">
        <f t="shared" ca="1" si="177"/>
        <v/>
      </c>
      <c r="E166" t="str">
        <f t="shared" ref="E166:E194" ca="1" si="185">TEXT(C166,"m月d日")</f>
        <v>7月26日</v>
      </c>
      <c r="F166" t="str">
        <f t="shared" ref="F166:F194" ca="1" si="186">TEXT(C166,"aaaa;@")</f>
        <v>星期二</v>
      </c>
      <c r="G166" s="1" t="str">
        <f t="shared" ca="1" si="180"/>
        <v>10:00-12:00</v>
      </c>
      <c r="H166" s="1" t="str">
        <f t="shared" ref="H166:H194" ca="1" si="187">C166&amp;A166</f>
        <v>4257710:00-12:00</v>
      </c>
      <c r="I166" t="str">
        <f t="shared" ca="1" si="182"/>
        <v/>
      </c>
    </row>
    <row r="167" spans="1:9">
      <c r="A167" s="1" t="str">
        <f t="shared" ca="1" si="174"/>
        <v>14:00-16:00</v>
      </c>
      <c r="B167" s="2">
        <f t="shared" ca="1" si="183"/>
        <v>11</v>
      </c>
      <c r="C167" s="1">
        <f t="shared" ref="C167:C195" ca="1" si="188">IF(B167&lt;7,A167,C166)</f>
        <v>42577</v>
      </c>
      <c r="D167" t="str">
        <f t="shared" ca="1" si="177"/>
        <v/>
      </c>
      <c r="E167" t="str">
        <f t="shared" ca="1" si="185"/>
        <v>7月26日</v>
      </c>
      <c r="F167" t="str">
        <f t="shared" ca="1" si="186"/>
        <v>星期二</v>
      </c>
      <c r="G167" s="1" t="str">
        <f t="shared" ca="1" si="180"/>
        <v>14:00-16:00</v>
      </c>
      <c r="H167" s="1" t="str">
        <f t="shared" ca="1" si="187"/>
        <v>4257714:00-16:00</v>
      </c>
      <c r="I167" t="str">
        <f t="shared" ca="1" si="182"/>
        <v/>
      </c>
    </row>
    <row r="168" spans="1:9">
      <c r="A168" s="1" t="str">
        <f t="shared" ca="1" si="174"/>
        <v>16:00-18:00</v>
      </c>
      <c r="B168" s="2">
        <f t="shared" ca="1" si="183"/>
        <v>11</v>
      </c>
      <c r="C168" s="1">
        <f t="shared" ca="1" si="188"/>
        <v>42577</v>
      </c>
      <c r="D168" t="str">
        <f t="shared" ca="1" si="177"/>
        <v/>
      </c>
      <c r="E168" t="str">
        <f t="shared" ca="1" si="185"/>
        <v>7月26日</v>
      </c>
      <c r="F168" t="str">
        <f t="shared" ca="1" si="186"/>
        <v>星期二</v>
      </c>
      <c r="G168" s="1" t="str">
        <f t="shared" ca="1" si="180"/>
        <v>16:00-18:00</v>
      </c>
      <c r="H168" s="1" t="str">
        <f t="shared" ca="1" si="187"/>
        <v>4257716:00-18:00</v>
      </c>
      <c r="I168" t="str">
        <f t="shared" ca="1" si="182"/>
        <v/>
      </c>
    </row>
    <row r="169" spans="1:9">
      <c r="A169" s="1" t="str">
        <f t="shared" ca="1" si="174"/>
        <v>19:00-21:00</v>
      </c>
      <c r="B169" s="2">
        <f t="shared" ca="1" si="183"/>
        <v>11</v>
      </c>
      <c r="C169" s="1">
        <f t="shared" ca="1" si="188"/>
        <v>42577</v>
      </c>
      <c r="D169" t="str">
        <f t="shared" ca="1" si="177"/>
        <v/>
      </c>
      <c r="E169" t="str">
        <f t="shared" ca="1" si="185"/>
        <v>7月26日</v>
      </c>
      <c r="F169" t="str">
        <f t="shared" ca="1" si="186"/>
        <v>星期二</v>
      </c>
      <c r="G169" s="1" t="str">
        <f t="shared" ca="1" si="180"/>
        <v>19:00-21:00</v>
      </c>
      <c r="H169" s="1" t="str">
        <f t="shared" ca="1" si="187"/>
        <v>4257719:00-21:00</v>
      </c>
      <c r="I169" t="str">
        <f t="shared" ca="1" si="182"/>
        <v/>
      </c>
    </row>
    <row r="170" spans="1:9">
      <c r="A170" s="1">
        <f t="shared" ca="1" si="174"/>
        <v>42578</v>
      </c>
      <c r="B170" s="2">
        <f t="shared" ca="1" si="183"/>
        <v>5</v>
      </c>
      <c r="C170" s="1">
        <f t="shared" ca="1" si="188"/>
        <v>42578</v>
      </c>
      <c r="D170" t="str">
        <f t="shared" ca="1" si="177"/>
        <v/>
      </c>
      <c r="E170" t="str">
        <f t="shared" ca="1" si="185"/>
        <v>7月27日</v>
      </c>
      <c r="F170" t="str">
        <f t="shared" ca="1" si="186"/>
        <v>星期三</v>
      </c>
      <c r="G170" s="1">
        <f t="shared" ca="1" si="180"/>
        <v>42578</v>
      </c>
      <c r="H170" s="1" t="str">
        <f t="shared" ca="1" si="187"/>
        <v>4257842578</v>
      </c>
      <c r="I170" t="str">
        <f t="shared" ca="1" si="182"/>
        <v/>
      </c>
    </row>
    <row r="171" spans="1:9">
      <c r="A171" s="1" t="str">
        <f t="shared" ca="1" si="174"/>
        <v>14:00-16:00</v>
      </c>
      <c r="B171" s="2">
        <f t="shared" ca="1" si="183"/>
        <v>11</v>
      </c>
      <c r="C171" s="1">
        <f t="shared" ca="1" si="188"/>
        <v>42578</v>
      </c>
      <c r="D171" t="str">
        <f t="shared" ca="1" si="177"/>
        <v/>
      </c>
      <c r="E171" t="str">
        <f t="shared" ca="1" si="185"/>
        <v>7月27日</v>
      </c>
      <c r="F171" t="str">
        <f t="shared" ca="1" si="186"/>
        <v>星期三</v>
      </c>
      <c r="G171" s="1" t="str">
        <f t="shared" ca="1" si="180"/>
        <v>14:00-16:00</v>
      </c>
      <c r="H171" s="1" t="str">
        <f t="shared" ca="1" si="187"/>
        <v>4257814:00-16:00</v>
      </c>
      <c r="I171" t="str">
        <f t="shared" ca="1" si="182"/>
        <v/>
      </c>
    </row>
    <row r="172" spans="1:9">
      <c r="A172" s="1" t="str">
        <f t="shared" ca="1" si="174"/>
        <v>16:00-18:00</v>
      </c>
      <c r="B172" s="2">
        <f t="shared" ca="1" si="183"/>
        <v>11</v>
      </c>
      <c r="C172" s="1">
        <f t="shared" ca="1" si="188"/>
        <v>42578</v>
      </c>
      <c r="D172" t="str">
        <f t="shared" ca="1" si="177"/>
        <v/>
      </c>
      <c r="E172" t="str">
        <f t="shared" ca="1" si="185"/>
        <v>7月27日</v>
      </c>
      <c r="F172" t="str">
        <f t="shared" ca="1" si="186"/>
        <v>星期三</v>
      </c>
      <c r="G172" s="1" t="str">
        <f t="shared" ca="1" si="180"/>
        <v>16:00-18:00</v>
      </c>
      <c r="H172" s="1" t="str">
        <f t="shared" ca="1" si="187"/>
        <v>4257816:00-18:00</v>
      </c>
      <c r="I172" t="str">
        <f t="shared" ca="1" si="182"/>
        <v/>
      </c>
    </row>
    <row r="173" spans="1:9">
      <c r="A173" s="1" t="str">
        <f t="shared" ca="1" si="174"/>
        <v>19:00-21:00</v>
      </c>
      <c r="B173" s="2">
        <f t="shared" ca="1" si="183"/>
        <v>11</v>
      </c>
      <c r="C173" s="1">
        <f t="shared" ca="1" si="188"/>
        <v>42578</v>
      </c>
      <c r="D173" t="str">
        <f t="shared" ca="1" si="177"/>
        <v/>
      </c>
      <c r="E173" t="str">
        <f t="shared" ca="1" si="185"/>
        <v>7月27日</v>
      </c>
      <c r="F173" t="str">
        <f t="shared" ca="1" si="186"/>
        <v>星期三</v>
      </c>
      <c r="G173" s="1" t="str">
        <f t="shared" ca="1" si="180"/>
        <v>19:00-21:00</v>
      </c>
      <c r="H173" s="1" t="str">
        <f t="shared" ca="1" si="187"/>
        <v>4257819:00-21:00</v>
      </c>
      <c r="I173" t="str">
        <f t="shared" ca="1" si="182"/>
        <v/>
      </c>
    </row>
    <row r="174" spans="1:9">
      <c r="A174" s="1">
        <f t="shared" ca="1" si="174"/>
        <v>42579</v>
      </c>
      <c r="B174" s="2">
        <f t="shared" ca="1" si="183"/>
        <v>5</v>
      </c>
      <c r="C174" s="1">
        <f t="shared" ca="1" si="188"/>
        <v>42579</v>
      </c>
      <c r="D174" t="str">
        <f t="shared" ca="1" si="177"/>
        <v/>
      </c>
      <c r="E174" t="str">
        <f t="shared" ca="1" si="185"/>
        <v>7月28日</v>
      </c>
      <c r="F174" t="str">
        <f t="shared" ca="1" si="186"/>
        <v>星期四</v>
      </c>
      <c r="G174" s="1">
        <f t="shared" ca="1" si="180"/>
        <v>42579</v>
      </c>
      <c r="H174" s="1" t="str">
        <f t="shared" ca="1" si="187"/>
        <v>4257942579</v>
      </c>
      <c r="I174" t="str">
        <f t="shared" ca="1" si="182"/>
        <v/>
      </c>
    </row>
    <row r="175" spans="1:9">
      <c r="A175" s="1" t="str">
        <f t="shared" ca="1" si="174"/>
        <v>8:00-10:00</v>
      </c>
      <c r="B175" s="2">
        <f t="shared" ca="1" si="183"/>
        <v>10</v>
      </c>
      <c r="C175" s="1">
        <f t="shared" ca="1" si="188"/>
        <v>42579</v>
      </c>
      <c r="D175" t="str">
        <f t="shared" ca="1" si="177"/>
        <v/>
      </c>
      <c r="E175" t="str">
        <f t="shared" ca="1" si="185"/>
        <v>7月28日</v>
      </c>
      <c r="F175" t="str">
        <f t="shared" ca="1" si="186"/>
        <v>星期四</v>
      </c>
      <c r="G175" s="1" t="str">
        <f t="shared" ca="1" si="180"/>
        <v>8:00-10:00</v>
      </c>
      <c r="H175" s="1" t="str">
        <f t="shared" ca="1" si="187"/>
        <v>425798:00-10:00</v>
      </c>
      <c r="I175" t="str">
        <f t="shared" ca="1" si="182"/>
        <v/>
      </c>
    </row>
    <row r="176" spans="1:9">
      <c r="A176" s="1" t="str">
        <f t="shared" ca="1" si="174"/>
        <v>10:00-12:00</v>
      </c>
      <c r="B176" s="2">
        <f t="shared" ca="1" si="183"/>
        <v>11</v>
      </c>
      <c r="C176" s="1">
        <f t="shared" ca="1" si="188"/>
        <v>42579</v>
      </c>
      <c r="D176" t="str">
        <f t="shared" ca="1" si="177"/>
        <v/>
      </c>
      <c r="E176" t="str">
        <f t="shared" ca="1" si="185"/>
        <v>7月28日</v>
      </c>
      <c r="F176" t="str">
        <f t="shared" ca="1" si="186"/>
        <v>星期四</v>
      </c>
      <c r="G176" s="1" t="str">
        <f t="shared" ca="1" si="180"/>
        <v>10:00-12:00</v>
      </c>
      <c r="H176" s="1" t="str">
        <f t="shared" ca="1" si="187"/>
        <v>4257910:00-12:00</v>
      </c>
      <c r="I176" t="str">
        <f t="shared" ca="1" si="182"/>
        <v/>
      </c>
    </row>
    <row r="177" spans="1:9">
      <c r="A177" s="1" t="str">
        <f t="shared" ca="1" si="174"/>
        <v>14:00-16:00</v>
      </c>
      <c r="B177" s="2">
        <f t="shared" ca="1" si="183"/>
        <v>11</v>
      </c>
      <c r="C177" s="1">
        <f t="shared" ca="1" si="188"/>
        <v>42579</v>
      </c>
      <c r="D177" t="str">
        <f t="shared" ca="1" si="177"/>
        <v/>
      </c>
      <c r="E177" t="str">
        <f t="shared" ca="1" si="185"/>
        <v>7月28日</v>
      </c>
      <c r="F177" t="str">
        <f t="shared" ca="1" si="186"/>
        <v>星期四</v>
      </c>
      <c r="G177" s="1" t="str">
        <f t="shared" ca="1" si="180"/>
        <v>14:00-16:00</v>
      </c>
      <c r="H177" s="1" t="str">
        <f t="shared" ca="1" si="187"/>
        <v>4257914:00-16:00</v>
      </c>
      <c r="I177" t="str">
        <f t="shared" ca="1" si="182"/>
        <v/>
      </c>
    </row>
    <row r="178" spans="1:9">
      <c r="A178" s="1" t="str">
        <f t="shared" ca="1" si="174"/>
        <v>16:00-18:00</v>
      </c>
      <c r="B178" s="2">
        <f t="shared" ca="1" si="183"/>
        <v>11</v>
      </c>
      <c r="C178" s="1">
        <f t="shared" ca="1" si="188"/>
        <v>42579</v>
      </c>
      <c r="D178" t="str">
        <f t="shared" ca="1" si="177"/>
        <v/>
      </c>
      <c r="E178" t="str">
        <f t="shared" ca="1" si="185"/>
        <v>7月28日</v>
      </c>
      <c r="F178" t="str">
        <f t="shared" ca="1" si="186"/>
        <v>星期四</v>
      </c>
      <c r="G178" s="1" t="str">
        <f t="shared" ca="1" si="180"/>
        <v>16:00-18:00</v>
      </c>
      <c r="H178" s="1" t="str">
        <f t="shared" ca="1" si="187"/>
        <v>4257916:00-18:00</v>
      </c>
      <c r="I178" t="str">
        <f t="shared" ca="1" si="182"/>
        <v/>
      </c>
    </row>
    <row r="179" spans="1:9">
      <c r="A179" s="1" t="str">
        <f t="shared" ca="1" si="174"/>
        <v>17:00-19:00</v>
      </c>
      <c r="B179" s="2">
        <f t="shared" ca="1" si="183"/>
        <v>11</v>
      </c>
      <c r="C179" s="1">
        <f t="shared" ca="1" si="188"/>
        <v>42579</v>
      </c>
      <c r="D179" t="str">
        <f t="shared" ca="1" si="177"/>
        <v>数学</v>
      </c>
      <c r="E179" t="str">
        <f t="shared" ca="1" si="185"/>
        <v>7月28日</v>
      </c>
      <c r="F179" t="str">
        <f t="shared" ca="1" si="186"/>
        <v>星期四</v>
      </c>
      <c r="G179" s="1" t="str">
        <f t="shared" ca="1" si="180"/>
        <v>17:00-19:00</v>
      </c>
      <c r="H179" s="1" t="str">
        <f t="shared" ca="1" si="187"/>
        <v>4257917:00-19:00</v>
      </c>
      <c r="I179" t="str">
        <f t="shared" ca="1" si="182"/>
        <v>数学</v>
      </c>
    </row>
    <row r="180" spans="1:9">
      <c r="A180" s="1" t="str">
        <f t="shared" ca="1" si="174"/>
        <v>19:00-21:00</v>
      </c>
      <c r="B180" s="2">
        <f t="shared" ca="1" si="183"/>
        <v>11</v>
      </c>
      <c r="C180" s="1">
        <f t="shared" ca="1" si="188"/>
        <v>42579</v>
      </c>
      <c r="D180" t="str">
        <f t="shared" ca="1" si="177"/>
        <v/>
      </c>
      <c r="E180" t="str">
        <f t="shared" ca="1" si="185"/>
        <v>7月28日</v>
      </c>
      <c r="F180" t="str">
        <f t="shared" ca="1" si="186"/>
        <v>星期四</v>
      </c>
      <c r="G180" s="1" t="str">
        <f t="shared" ca="1" si="180"/>
        <v>19:00-21:00</v>
      </c>
      <c r="H180" s="1" t="str">
        <f t="shared" ca="1" si="187"/>
        <v>4257919:00-21:00</v>
      </c>
      <c r="I180" t="str">
        <f t="shared" ca="1" si="182"/>
        <v/>
      </c>
    </row>
    <row r="181" spans="1:9">
      <c r="A181" s="1">
        <f t="shared" ca="1" si="174"/>
        <v>42580</v>
      </c>
      <c r="B181" s="2">
        <f t="shared" ca="1" si="183"/>
        <v>5</v>
      </c>
      <c r="C181" s="1">
        <f t="shared" ca="1" si="188"/>
        <v>42580</v>
      </c>
      <c r="D181" t="str">
        <f t="shared" ca="1" si="177"/>
        <v/>
      </c>
      <c r="E181" t="str">
        <f t="shared" ca="1" si="185"/>
        <v>7月29日</v>
      </c>
      <c r="F181" t="str">
        <f t="shared" ca="1" si="186"/>
        <v>星期五</v>
      </c>
      <c r="G181" s="1">
        <f t="shared" ca="1" si="180"/>
        <v>42580</v>
      </c>
      <c r="H181" s="1" t="str">
        <f t="shared" ca="1" si="187"/>
        <v>4258042580</v>
      </c>
      <c r="I181" t="str">
        <f t="shared" ca="1" si="182"/>
        <v/>
      </c>
    </row>
    <row r="182" spans="1:9">
      <c r="A182" s="1" t="str">
        <f t="shared" ca="1" si="174"/>
        <v>8:00-10:00</v>
      </c>
      <c r="B182" s="2">
        <f t="shared" ca="1" si="183"/>
        <v>10</v>
      </c>
      <c r="C182" s="1">
        <f t="shared" ca="1" si="188"/>
        <v>42580</v>
      </c>
      <c r="D182" t="str">
        <f t="shared" ca="1" si="177"/>
        <v/>
      </c>
      <c r="E182" t="str">
        <f t="shared" ca="1" si="185"/>
        <v>7月29日</v>
      </c>
      <c r="F182" t="str">
        <f t="shared" ca="1" si="186"/>
        <v>星期五</v>
      </c>
      <c r="G182" s="1" t="str">
        <f t="shared" ca="1" si="180"/>
        <v>8:00-10:00</v>
      </c>
      <c r="H182" s="1" t="str">
        <f t="shared" ca="1" si="187"/>
        <v>425808:00-10:00</v>
      </c>
      <c r="I182" t="str">
        <f t="shared" ca="1" si="182"/>
        <v/>
      </c>
    </row>
    <row r="183" spans="1:9">
      <c r="A183" s="1" t="str">
        <f t="shared" ca="1" si="174"/>
        <v>10:00-12:00</v>
      </c>
      <c r="B183" s="2">
        <f t="shared" ca="1" si="183"/>
        <v>11</v>
      </c>
      <c r="C183" s="1">
        <f t="shared" ca="1" si="188"/>
        <v>42580</v>
      </c>
      <c r="D183" t="str">
        <f t="shared" ca="1" si="177"/>
        <v/>
      </c>
      <c r="E183" t="str">
        <f t="shared" ca="1" si="185"/>
        <v>7月29日</v>
      </c>
      <c r="F183" t="str">
        <f t="shared" ca="1" si="186"/>
        <v>星期五</v>
      </c>
      <c r="G183" s="1" t="str">
        <f t="shared" ca="1" si="180"/>
        <v>10:00-12:00</v>
      </c>
      <c r="H183" s="1" t="str">
        <f t="shared" ca="1" si="187"/>
        <v>4258010:00-12:00</v>
      </c>
      <c r="I183" t="str">
        <f t="shared" ca="1" si="182"/>
        <v/>
      </c>
    </row>
    <row r="184" spans="1:9">
      <c r="A184" s="1" t="str">
        <f t="shared" ca="1" si="174"/>
        <v>14:00-16:00</v>
      </c>
      <c r="B184" s="2">
        <f t="shared" ca="1" si="183"/>
        <v>11</v>
      </c>
      <c r="C184" s="1">
        <f t="shared" ca="1" si="188"/>
        <v>42580</v>
      </c>
      <c r="D184" t="str">
        <f t="shared" ca="1" si="177"/>
        <v/>
      </c>
      <c r="E184" t="str">
        <f t="shared" ca="1" si="185"/>
        <v>7月29日</v>
      </c>
      <c r="F184" t="str">
        <f t="shared" ca="1" si="186"/>
        <v>星期五</v>
      </c>
      <c r="G184" s="1" t="str">
        <f t="shared" ca="1" si="180"/>
        <v>14:00-16:00</v>
      </c>
      <c r="H184" s="1" t="str">
        <f t="shared" ca="1" si="187"/>
        <v>4258014:00-16:00</v>
      </c>
      <c r="I184" t="str">
        <f t="shared" ca="1" si="182"/>
        <v/>
      </c>
    </row>
    <row r="185" spans="1:9">
      <c r="A185" s="1" t="str">
        <f t="shared" ca="1" si="174"/>
        <v>16:00-18:00</v>
      </c>
      <c r="B185" s="2">
        <f t="shared" ca="1" si="183"/>
        <v>11</v>
      </c>
      <c r="C185" s="1">
        <f t="shared" ca="1" si="188"/>
        <v>42580</v>
      </c>
      <c r="D185" t="str">
        <f t="shared" ca="1" si="177"/>
        <v/>
      </c>
      <c r="E185" t="str">
        <f t="shared" ca="1" si="185"/>
        <v>7月29日</v>
      </c>
      <c r="F185" t="str">
        <f t="shared" ca="1" si="186"/>
        <v>星期五</v>
      </c>
      <c r="G185" s="1" t="str">
        <f t="shared" ca="1" si="180"/>
        <v>16:00-18:00</v>
      </c>
      <c r="H185" s="1" t="str">
        <f t="shared" ca="1" si="187"/>
        <v>4258016:00-18:00</v>
      </c>
      <c r="I185" t="str">
        <f t="shared" ca="1" si="182"/>
        <v/>
      </c>
    </row>
    <row r="186" spans="1:9">
      <c r="A186" s="1" t="str">
        <f t="shared" ca="1" si="174"/>
        <v>19:00-21:00</v>
      </c>
      <c r="B186" s="2">
        <f t="shared" ca="1" si="183"/>
        <v>11</v>
      </c>
      <c r="C186" s="1">
        <f t="shared" ca="1" si="188"/>
        <v>42580</v>
      </c>
      <c r="D186" t="str">
        <f t="shared" ca="1" si="177"/>
        <v/>
      </c>
      <c r="E186" t="str">
        <f t="shared" ca="1" si="185"/>
        <v>7月29日</v>
      </c>
      <c r="F186" t="str">
        <f t="shared" ca="1" si="186"/>
        <v>星期五</v>
      </c>
      <c r="G186" s="1" t="str">
        <f t="shared" ca="1" si="180"/>
        <v>19:00-21:00</v>
      </c>
      <c r="H186" s="1" t="str">
        <f t="shared" ca="1" si="187"/>
        <v>4258019:00-21:00</v>
      </c>
      <c r="I186" t="str">
        <f t="shared" ca="1" si="182"/>
        <v/>
      </c>
    </row>
    <row r="187" spans="1:9">
      <c r="A187" s="1">
        <f t="shared" ca="1" si="174"/>
        <v>0</v>
      </c>
      <c r="B187" s="2">
        <f t="shared" ca="1" si="183"/>
        <v>1</v>
      </c>
      <c r="C187" s="1">
        <f t="shared" ca="1" si="188"/>
        <v>0</v>
      </c>
      <c r="D187" t="str">
        <f t="shared" ca="1" si="177"/>
        <v/>
      </c>
      <c r="E187" t="str">
        <f t="shared" ca="1" si="185"/>
        <v>1月0日</v>
      </c>
      <c r="F187" t="str">
        <f t="shared" ca="1" si="186"/>
        <v>星期六</v>
      </c>
      <c r="G187" s="1">
        <f t="shared" ca="1" si="180"/>
        <v>0</v>
      </c>
      <c r="H187" s="1" t="str">
        <f t="shared" ca="1" si="187"/>
        <v>00</v>
      </c>
      <c r="I187" t="str">
        <f t="shared" ca="1" si="182"/>
        <v/>
      </c>
    </row>
    <row r="188" spans="1:9">
      <c r="A188" s="1">
        <f t="shared" ca="1" si="174"/>
        <v>42581</v>
      </c>
      <c r="B188" s="2">
        <f t="shared" ca="1" si="183"/>
        <v>5</v>
      </c>
      <c r="C188" s="1">
        <f t="shared" ca="1" si="188"/>
        <v>42581</v>
      </c>
      <c r="D188" t="str">
        <f t="shared" ca="1" si="177"/>
        <v/>
      </c>
      <c r="E188" t="str">
        <f t="shared" ca="1" si="185"/>
        <v>7月30日</v>
      </c>
      <c r="F188" t="str">
        <f t="shared" ca="1" si="186"/>
        <v>星期六</v>
      </c>
      <c r="G188" s="1">
        <f t="shared" ca="1" si="180"/>
        <v>42581</v>
      </c>
      <c r="H188" s="1" t="str">
        <f t="shared" ca="1" si="187"/>
        <v>4258142581</v>
      </c>
      <c r="I188" t="str">
        <f t="shared" ca="1" si="182"/>
        <v/>
      </c>
    </row>
    <row r="189" spans="1:9">
      <c r="A189" s="1" t="str">
        <f t="shared" ca="1" si="174"/>
        <v>14:00-16:00</v>
      </c>
      <c r="B189" s="2">
        <f t="shared" ca="1" si="183"/>
        <v>11</v>
      </c>
      <c r="C189" s="1">
        <f t="shared" ca="1" si="188"/>
        <v>42581</v>
      </c>
      <c r="D189" t="str">
        <f t="shared" ca="1" si="177"/>
        <v/>
      </c>
      <c r="E189" t="str">
        <f t="shared" ca="1" si="185"/>
        <v>7月30日</v>
      </c>
      <c r="F189" t="str">
        <f t="shared" ca="1" si="186"/>
        <v>星期六</v>
      </c>
      <c r="G189" s="1" t="str">
        <f t="shared" ca="1" si="180"/>
        <v>14:00-16:00</v>
      </c>
      <c r="H189" s="1" t="str">
        <f t="shared" ca="1" si="187"/>
        <v>4258114:00-16:00</v>
      </c>
      <c r="I189" t="str">
        <f t="shared" ca="1" si="182"/>
        <v/>
      </c>
    </row>
    <row r="190" spans="1:9">
      <c r="A190" s="1" t="str">
        <f t="shared" ca="1" si="174"/>
        <v>16:00-18:00</v>
      </c>
      <c r="B190" s="2">
        <f t="shared" ca="1" si="183"/>
        <v>11</v>
      </c>
      <c r="C190" s="1">
        <f t="shared" ca="1" si="188"/>
        <v>42581</v>
      </c>
      <c r="D190" t="str">
        <f t="shared" ca="1" si="177"/>
        <v>数学</v>
      </c>
      <c r="E190" t="str">
        <f t="shared" ca="1" si="185"/>
        <v>7月30日</v>
      </c>
      <c r="F190" t="str">
        <f t="shared" ca="1" si="186"/>
        <v>星期六</v>
      </c>
      <c r="G190" s="1" t="str">
        <f t="shared" ca="1" si="180"/>
        <v>16:00-18:00</v>
      </c>
      <c r="H190" s="1" t="str">
        <f t="shared" ca="1" si="187"/>
        <v>4258116:00-18:00</v>
      </c>
      <c r="I190" t="str">
        <f t="shared" ca="1" si="182"/>
        <v>数学</v>
      </c>
    </row>
    <row r="191" spans="1:9">
      <c r="A191" s="1" t="str">
        <f t="shared" ca="1" si="174"/>
        <v>19:00-21:00</v>
      </c>
      <c r="B191" s="2">
        <f t="shared" ca="1" si="183"/>
        <v>11</v>
      </c>
      <c r="C191" s="1">
        <f t="shared" ca="1" si="188"/>
        <v>42581</v>
      </c>
      <c r="D191">
        <f t="shared" ca="1" si="177"/>
        <v>0</v>
      </c>
      <c r="E191" t="str">
        <f t="shared" ca="1" si="185"/>
        <v>7月30日</v>
      </c>
      <c r="F191" t="str">
        <f t="shared" ca="1" si="186"/>
        <v>星期六</v>
      </c>
      <c r="G191" s="1" t="str">
        <f t="shared" ca="1" si="180"/>
        <v>19:00-21:00</v>
      </c>
      <c r="H191" s="1" t="str">
        <f t="shared" ca="1" si="187"/>
        <v>4258119:00-21:00</v>
      </c>
      <c r="I191">
        <f t="shared" ca="1" si="182"/>
        <v>0</v>
      </c>
    </row>
    <row r="192" spans="1:9">
      <c r="A192" s="1">
        <f t="shared" ca="1" si="174"/>
        <v>42582</v>
      </c>
      <c r="B192" s="2">
        <f t="shared" ca="1" si="183"/>
        <v>5</v>
      </c>
      <c r="C192" s="1">
        <f t="shared" ca="1" si="188"/>
        <v>42582</v>
      </c>
      <c r="D192" t="str">
        <f t="shared" ca="1" si="177"/>
        <v/>
      </c>
      <c r="E192" t="str">
        <f t="shared" ca="1" si="185"/>
        <v>7月31日</v>
      </c>
      <c r="F192" t="str">
        <f t="shared" ca="1" si="186"/>
        <v>星期日</v>
      </c>
      <c r="G192" s="1">
        <f t="shared" ca="1" si="180"/>
        <v>42582</v>
      </c>
      <c r="H192" s="1" t="str">
        <f t="shared" ca="1" si="187"/>
        <v>4258242582</v>
      </c>
      <c r="I192" t="str">
        <f t="shared" ca="1" si="182"/>
        <v/>
      </c>
    </row>
    <row r="193" spans="1:9">
      <c r="A193" s="1" t="str">
        <f t="shared" ca="1" si="174"/>
        <v>8:00-10:00</v>
      </c>
      <c r="B193" s="2">
        <f t="shared" ca="1" si="183"/>
        <v>10</v>
      </c>
      <c r="C193" s="1">
        <f t="shared" ca="1" si="188"/>
        <v>42582</v>
      </c>
      <c r="D193" t="str">
        <f t="shared" ca="1" si="177"/>
        <v/>
      </c>
      <c r="E193" t="str">
        <f t="shared" ca="1" si="185"/>
        <v>7月31日</v>
      </c>
      <c r="F193" t="str">
        <f t="shared" ca="1" si="186"/>
        <v>星期日</v>
      </c>
      <c r="G193" s="1" t="str">
        <f t="shared" ca="1" si="180"/>
        <v>8:00-10:00</v>
      </c>
      <c r="H193" s="1" t="str">
        <f t="shared" ca="1" si="187"/>
        <v>425828:00-10:00</v>
      </c>
      <c r="I193" t="str">
        <f t="shared" ca="1" si="182"/>
        <v/>
      </c>
    </row>
    <row r="194" spans="1:9">
      <c r="A194" s="1" t="str">
        <f t="shared" ref="A194" ca="1" si="189">INDIRECT($B$1&amp;"!A:A")</f>
        <v>10:00-12:00</v>
      </c>
      <c r="B194" s="2">
        <f t="shared" ca="1" si="183"/>
        <v>11</v>
      </c>
      <c r="C194" s="1">
        <f t="shared" ca="1" si="188"/>
        <v>42582</v>
      </c>
      <c r="D194" t="str">
        <f t="shared" ref="D194" ca="1" si="190">INDIRECT($B$1&amp;"!O:O")</f>
        <v/>
      </c>
      <c r="E194" t="str">
        <f t="shared" ca="1" si="185"/>
        <v>7月31日</v>
      </c>
      <c r="F194" t="str">
        <f t="shared" ca="1" si="186"/>
        <v>星期日</v>
      </c>
      <c r="G194" s="1" t="str">
        <f t="shared" ref="G194" ca="1" si="191">INDIRECT($B$1&amp;"!A:A")</f>
        <v>10:00-12:00</v>
      </c>
      <c r="H194" s="1" t="str">
        <f t="shared" ca="1" si="187"/>
        <v>4258210:00-12:00</v>
      </c>
      <c r="I194" t="str">
        <f t="shared" ref="I194" ca="1" si="192">INDIRECT($B$1&amp;"!O:O")</f>
        <v/>
      </c>
    </row>
    <row r="195" spans="1:9">
      <c r="A195" s="1" t="str">
        <f t="shared" ref="A195" ca="1" si="193">INDIRECT($B$1&amp;"!A:A")</f>
        <v>14:00-16:00</v>
      </c>
      <c r="B195" s="2">
        <f t="shared" ref="B195" ca="1" si="194">LEN(A195)</f>
        <v>11</v>
      </c>
      <c r="C195" s="1">
        <f t="shared" ca="1" si="188"/>
        <v>42582</v>
      </c>
      <c r="D195" t="str">
        <f t="shared" ref="D195" ca="1" si="195">INDIRECT($B$1&amp;"!O:O")</f>
        <v/>
      </c>
      <c r="E195" t="str">
        <f t="shared" ref="E195" ca="1" si="196">TEXT(C195,"m月d日")</f>
        <v>7月31日</v>
      </c>
      <c r="F195" t="str">
        <f t="shared" ref="F195" ca="1" si="197">TEXT(C195,"aaaa;@")</f>
        <v>星期日</v>
      </c>
      <c r="G195" s="1" t="str">
        <f t="shared" ref="G195" ca="1" si="198">INDIRECT($B$1&amp;"!A:A")</f>
        <v>14:00-16:00</v>
      </c>
      <c r="H195" s="1" t="str">
        <f t="shared" ref="H195" ca="1" si="199">C195&amp;A195</f>
        <v>4258214:00-16:00</v>
      </c>
      <c r="I195" t="str">
        <f t="shared" ref="I195" ca="1" si="200">INDIRECT($B$1&amp;"!O:O")</f>
        <v/>
      </c>
    </row>
    <row r="196" spans="1:9">
      <c r="A196" s="1" t="str">
        <f t="shared" ref="A196" ca="1" si="201">INDIRECT($B$1&amp;"!A:A")</f>
        <v>16:00-18:00</v>
      </c>
      <c r="B196" s="2">
        <f t="shared" ref="B196" ca="1" si="202">LEN(A196)</f>
        <v>11</v>
      </c>
      <c r="C196" s="1">
        <f t="shared" ref="C196" ca="1" si="203">IF(B196&lt;7,A196,C195)</f>
        <v>42582</v>
      </c>
      <c r="D196" t="str">
        <f t="shared" ref="D196" ca="1" si="204">INDIRECT($B$1&amp;"!O:O")</f>
        <v/>
      </c>
      <c r="E196" t="str">
        <f t="shared" ref="E196" ca="1" si="205">TEXT(C196,"m月d日")</f>
        <v>7月31日</v>
      </c>
      <c r="F196" t="str">
        <f t="shared" ref="F196" ca="1" si="206">TEXT(C196,"aaaa;@")</f>
        <v>星期日</v>
      </c>
      <c r="G196" s="1" t="str">
        <f t="shared" ref="G196" ca="1" si="207">INDIRECT($B$1&amp;"!A:A")</f>
        <v>16:00-18:00</v>
      </c>
      <c r="H196" s="1" t="str">
        <f t="shared" ref="H196" ca="1" si="208">C196&amp;A196</f>
        <v>4258216:00-18:00</v>
      </c>
      <c r="I196" t="str">
        <f t="shared" ref="I196" ca="1" si="209">INDIRECT($B$1&amp;"!O:O")</f>
        <v/>
      </c>
    </row>
    <row r="197" spans="1:9">
      <c r="A197" s="1" t="str">
        <f ca="1">INDIRECT($B$1&amp;"!A:A")</f>
        <v>19:00-21:00</v>
      </c>
      <c r="B197" s="2">
        <f ca="1">LEN(A197)</f>
        <v>11</v>
      </c>
      <c r="C197" s="1">
        <f ca="1">IF(B197&lt;7,A197,C196)</f>
        <v>42582</v>
      </c>
      <c r="D197" t="str">
        <f ca="1">INDIRECT($B$1&amp;"!O:O")</f>
        <v/>
      </c>
      <c r="E197" t="str">
        <f ca="1">TEXT(C197,"m月d日")</f>
        <v>7月31日</v>
      </c>
      <c r="F197" t="str">
        <f ca="1">TEXT(C197,"aaaa;@")</f>
        <v>星期日</v>
      </c>
      <c r="G197" s="1" t="str">
        <f ca="1">INDIRECT($B$1&amp;"!A:A")</f>
        <v>19:00-21:00</v>
      </c>
      <c r="H197" s="1" t="str">
        <f ca="1">C197&amp;A197</f>
        <v>4258219:00-21:00</v>
      </c>
      <c r="I197" t="str">
        <f ca="1">INDIRECT($B$1&amp;"!O:O")</f>
        <v/>
      </c>
    </row>
    <row r="198" spans="1:9">
      <c r="A198" s="1">
        <f ca="1">INDIRECT($B$1&amp;"!A:A")</f>
        <v>0</v>
      </c>
      <c r="B198" s="2">
        <f ca="1">LEN(A198)</f>
        <v>1</v>
      </c>
      <c r="C198" s="1">
        <f ca="1">IF(B198&lt;7,A198,C197)</f>
        <v>0</v>
      </c>
      <c r="D198" t="str">
        <f ca="1">INDIRECT($B$1&amp;"!O:O")</f>
        <v>数学</v>
      </c>
      <c r="E198" t="str">
        <f ca="1">TEXT(C198,"m月d日")</f>
        <v>1月0日</v>
      </c>
      <c r="F198" t="str">
        <f ca="1">TEXT(C198,"aaaa;@")</f>
        <v>星期六</v>
      </c>
      <c r="G198" s="1">
        <f ca="1">INDIRECT($B$1&amp;"!A:A")</f>
        <v>0</v>
      </c>
      <c r="H198" s="1" t="str">
        <f ca="1">C198&amp;A198</f>
        <v>00</v>
      </c>
      <c r="I198" t="str">
        <f ca="1">INDIRECT($B$1&amp;"!O:O")</f>
        <v>数学</v>
      </c>
    </row>
    <row r="199" spans="1:9">
      <c r="A199" s="1">
        <f ca="1">INDIRECT($B$1&amp;"!A:A")</f>
        <v>0</v>
      </c>
      <c r="B199" s="2">
        <f ca="1">LEN(A199)</f>
        <v>1</v>
      </c>
      <c r="C199" s="1">
        <f ca="1">IF(B199&lt;7,A199,C198)</f>
        <v>0</v>
      </c>
      <c r="D199" t="str">
        <f ca="1">INDIRECT($B$1&amp;"!O:O")</f>
        <v/>
      </c>
      <c r="E199" t="str">
        <f ca="1">TEXT(C199,"m月d日")</f>
        <v>1月0日</v>
      </c>
      <c r="F199" t="str">
        <f ca="1">TEXT(C199,"aaaa;@")</f>
        <v>星期六</v>
      </c>
      <c r="G199" s="1">
        <f ca="1">INDIRECT($B$1&amp;"!A:A")</f>
        <v>0</v>
      </c>
      <c r="H199" s="1" t="str">
        <f ca="1">C199&amp;A199</f>
        <v>00</v>
      </c>
      <c r="I199" t="str">
        <f ca="1">INDIRECT($B$1&amp;"!O:O")</f>
        <v/>
      </c>
    </row>
    <row r="200" spans="1:9">
      <c r="A200" s="1">
        <f ca="1">INDIRECT($B$1&amp;"!A:A")</f>
        <v>0</v>
      </c>
      <c r="B200" s="2">
        <f ca="1">LEN(A200)</f>
        <v>1</v>
      </c>
      <c r="C200" s="1">
        <f ca="1">IF(B200&lt;7,A200,C199)</f>
        <v>0</v>
      </c>
      <c r="D200" t="str">
        <f ca="1">INDIRECT($B$1&amp;"!O:O")</f>
        <v/>
      </c>
      <c r="E200" t="str">
        <f ca="1">TEXT(C200,"m月d日")</f>
        <v>1月0日</v>
      </c>
      <c r="F200" t="str">
        <f ca="1">TEXT(C200,"aaaa;@")</f>
        <v>星期六</v>
      </c>
      <c r="G200" s="1">
        <f ca="1">INDIRECT($B$1&amp;"!A:A")</f>
        <v>0</v>
      </c>
      <c r="H200" s="1" t="str">
        <f ca="1">C200&amp;A200</f>
        <v>00</v>
      </c>
      <c r="I200" t="str">
        <f ca="1">INDIRECT($B$1&amp;"!O:O")</f>
        <v/>
      </c>
    </row>
    <row r="201" spans="1:9">
      <c r="A201" s="1">
        <f ca="1">INDIRECT($B$1&amp;"!A:A")</f>
        <v>0</v>
      </c>
      <c r="B201" s="2">
        <f ca="1">LEN(A201)</f>
        <v>1</v>
      </c>
      <c r="C201" s="1">
        <f ca="1">IF(B201&lt;7,A201,C200)</f>
        <v>0</v>
      </c>
      <c r="D201" t="str">
        <f ca="1">INDIRECT($B$1&amp;"!O:O")</f>
        <v/>
      </c>
      <c r="E201" t="str">
        <f ca="1">TEXT(C201,"m月d日")</f>
        <v>1月0日</v>
      </c>
      <c r="F201" t="str">
        <f ca="1">TEXT(C201,"aaaa;@")</f>
        <v>星期六</v>
      </c>
      <c r="G201" s="1">
        <f ca="1">INDIRECT($B$1&amp;"!A:A")</f>
        <v>0</v>
      </c>
      <c r="H201" s="1" t="str">
        <f ca="1">C201&amp;A201</f>
        <v>00</v>
      </c>
      <c r="I201" t="str">
        <f ca="1">INDIRECT($B$1&amp;"!O:O")</f>
        <v/>
      </c>
    </row>
    <row r="202" spans="1:9">
      <c r="A202" s="1"/>
      <c r="G202" s="1"/>
    </row>
    <row r="203" spans="1:9">
      <c r="A203" s="1"/>
      <c r="G203" s="1"/>
    </row>
    <row r="204" spans="1:9">
      <c r="A204" s="1"/>
      <c r="G204" s="1"/>
    </row>
  </sheetData>
  <sheetProtection sheet="1" objects="1" scenarios="1"/>
  <autoFilter ref="D1:D203"/>
  <phoneticPr fontId="2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36" sqref="M36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202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/>
      <c r="H18" s="10"/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">
        <v>204</v>
      </c>
      <c r="E19" s="10" t="str">
        <f ca="1">IF(ISNA(VLOOKUP(Q19,temp!$H:$I,2,FALSE)),"",VLOOKUP(Q19,temp!$H:$I,2,FALSE))</f>
        <v/>
      </c>
      <c r="F19" s="10" t="s">
        <v>203</v>
      </c>
      <c r="G19" s="10" t="s">
        <v>203</v>
      </c>
      <c r="H19" s="10" t="s">
        <v>203</v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">
        <v>205</v>
      </c>
      <c r="E20" s="10" t="str">
        <f ca="1">IF(ISNA(VLOOKUP(Q20,temp!$H:$I,2,FALSE)),"",VLOOKUP(Q20,temp!$H:$I,2,FALSE))</f>
        <v/>
      </c>
      <c r="F20" s="10" t="s">
        <v>198</v>
      </c>
      <c r="G20" s="10" t="s">
        <v>198</v>
      </c>
      <c r="H20" s="10" t="s">
        <v>198</v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/>
      <c r="E22" s="10"/>
      <c r="F22" s="10"/>
      <c r="G22" s="10"/>
      <c r="H22" s="10"/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">
        <v>203</v>
      </c>
      <c r="C26" s="10" t="s">
        <v>203</v>
      </c>
      <c r="D26" s="10" t="s">
        <v>203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">
        <v>207</v>
      </c>
      <c r="H26" s="10" t="s">
        <v>207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">
        <v>198</v>
      </c>
      <c r="C27" s="10" t="s">
        <v>198</v>
      </c>
      <c r="D27" s="10" t="s">
        <v>198</v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">
        <v>207</v>
      </c>
      <c r="H27" s="10" t="s">
        <v>207</v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/>
      <c r="D29" s="10"/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">
        <v>203</v>
      </c>
      <c r="C33" s="10"/>
      <c r="D33" s="10" t="s">
        <v>203</v>
      </c>
      <c r="E33" s="10"/>
      <c r="F33" s="10"/>
      <c r="G33" s="10" t="s">
        <v>203</v>
      </c>
      <c r="H33" s="10" t="s">
        <v>203</v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198</v>
      </c>
      <c r="C34" s="10" t="str">
        <f ca="1">IF(ISNA(VLOOKUP(O34,temp!$H:$I,2,FALSE)),"",VLOOKUP(O34,temp!$H:$I,2,FALSE))</f>
        <v/>
      </c>
      <c r="D34" s="10" t="s">
        <v>198</v>
      </c>
      <c r="E34" s="10"/>
      <c r="F34" s="10"/>
      <c r="G34" s="10" t="s">
        <v>198</v>
      </c>
      <c r="H34" s="10" t="s">
        <v>198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/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/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/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2" sqref="M2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">
        <v>197</v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>数学</v>
      </c>
      <c r="E26" s="10" t="str">
        <f ca="1">IF(ISNA(VLOOKUP(Q26,temp!$H:$I,2,FALSE)),"",VLOOKUP(Q26,temp!$H:$I,2,FALSE))</f>
        <v/>
      </c>
      <c r="F26" s="10"/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">
        <v>197</v>
      </c>
      <c r="F31" s="10" t="s">
        <v>197</v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>数学</v>
      </c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>数学</v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>数学</v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K30" sqref="K3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>化学</v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>数学</v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>数学</v>
      </c>
      <c r="H18" s="10" t="str">
        <f ca="1">IF(ISNA(VLOOKUP(T18,temp!$H:$I,2,FALSE)),"",VLOOKUP(T18,temp!$H:$I,2,FALSE))</f>
        <v>数学</v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>数学</v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/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>数学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/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>数学</v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">
        <v>209</v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tr">
        <f ca="1">IF(ISNA(VLOOKUP(S32,temp!$H:$I,2,FALSE)),"",VLOOKUP(S32,temp!$H:$I,2,FALSE))</f>
        <v/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">
        <v>212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210</v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/>
      <c r="H34" s="10" t="str">
        <f ca="1">IF(ISNA(VLOOKUP(T34,temp!$H:$I,2,FALSE)),"",VLOOKUP(T34,temp!$H:$I,2,FALSE))</f>
        <v/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 t="s">
        <v>211</v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 t="s">
        <v>209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7月</vt:lpstr>
      <vt:lpstr>课表自动生成</vt:lpstr>
      <vt:lpstr>课表自动生成 (4)</vt:lpstr>
      <vt:lpstr>6月</vt:lpstr>
      <vt:lpstr>temp</vt:lpstr>
      <vt:lpstr>课表自动生成 (2)</vt:lpstr>
      <vt:lpstr>王昊</vt:lpstr>
      <vt:lpstr>课表自动生成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林学鹏</dc:creator>
  <cp:lastModifiedBy>Sky123.Org</cp:lastModifiedBy>
  <cp:lastPrinted>2016-07-13T08:10:12Z</cp:lastPrinted>
  <dcterms:created xsi:type="dcterms:W3CDTF">2016-07-16T08:39:05Z</dcterms:created>
  <dcterms:modified xsi:type="dcterms:W3CDTF">2016-07-16T08:39:06Z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2052-5.0.2</vt:lpwstr>
  </property>
</Properties>
</file>